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市川浦安支部\2023\23支部新人\"/>
    </mc:Choice>
  </mc:AlternateContent>
  <xr:revisionPtr revIDLastSave="0" documentId="13_ncr:1_{7BB68867-B132-445A-807D-71542502E5A9}" xr6:coauthVersionLast="47" xr6:coauthVersionMax="47" xr10:uidLastSave="{00000000-0000-0000-0000-000000000000}"/>
  <bookViews>
    <workbookView xWindow="-108" yWindow="-108" windowWidth="23256" windowHeight="12456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1" l="1"/>
  <c r="M67" i="11" s="1"/>
  <c r="M68" i="11" l="1"/>
  <c r="C1" i="11" l="1"/>
  <c r="P1354" i="3"/>
  <c r="P1355" i="3"/>
  <c r="F33" i="6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2" i="4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2" i="3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2" i="6"/>
  <c r="A8" i="1"/>
  <c r="H3" i="11"/>
  <c r="I3" i="11"/>
  <c r="H4" i="11"/>
  <c r="I4" i="11"/>
  <c r="H5" i="11"/>
  <c r="I5" i="11"/>
  <c r="H6" i="11"/>
  <c r="I6" i="11"/>
  <c r="E65" i="11"/>
  <c r="C60" i="15" l="1"/>
  <c r="I60" i="15" s="1"/>
  <c r="C61" i="15"/>
  <c r="D61" i="15" s="1"/>
  <c r="F61" i="15" s="1"/>
  <c r="C62" i="15"/>
  <c r="J62" i="15" s="1"/>
  <c r="C49" i="15"/>
  <c r="D49" i="15" s="1"/>
  <c r="F49" i="15" s="1"/>
  <c r="C50" i="15"/>
  <c r="D50" i="15" s="1"/>
  <c r="F50" i="15" s="1"/>
  <c r="C51" i="15"/>
  <c r="J51" i="15" s="1"/>
  <c r="C52" i="15"/>
  <c r="B52" i="15" s="1"/>
  <c r="C53" i="15"/>
  <c r="P53" i="15" s="1"/>
  <c r="C54" i="15"/>
  <c r="K54" i="15" s="1"/>
  <c r="C55" i="15"/>
  <c r="D55" i="15" s="1"/>
  <c r="F55" i="15" s="1"/>
  <c r="C56" i="15"/>
  <c r="I56" i="15" s="1"/>
  <c r="C57" i="15"/>
  <c r="J57" i="15" s="1"/>
  <c r="C58" i="15"/>
  <c r="D58" i="15" s="1"/>
  <c r="F58" i="15" s="1"/>
  <c r="C59" i="15"/>
  <c r="J59" i="15" s="1"/>
  <c r="A61" i="12"/>
  <c r="B61" i="12"/>
  <c r="E61" i="12"/>
  <c r="G61" i="12"/>
  <c r="I61" i="12"/>
  <c r="J61" i="12"/>
  <c r="K61" i="12"/>
  <c r="L61" i="12"/>
  <c r="M61" i="12"/>
  <c r="N61" i="12"/>
  <c r="O61" i="12"/>
  <c r="Q61" i="12"/>
  <c r="R61" i="12" s="1" a="1"/>
  <c r="R61" i="12" s="1"/>
  <c r="S61" i="12"/>
  <c r="T61" i="12"/>
  <c r="U61" i="12"/>
  <c r="V61" i="12" s="1" a="1"/>
  <c r="V61" i="12" s="1"/>
  <c r="W61" i="12"/>
  <c r="X61" i="12"/>
  <c r="Y61" i="12"/>
  <c r="AA61" i="12"/>
  <c r="AB61" i="12"/>
  <c r="A49" i="12"/>
  <c r="B49" i="12"/>
  <c r="E49" i="12"/>
  <c r="G49" i="12"/>
  <c r="I49" i="12"/>
  <c r="J49" i="12"/>
  <c r="K49" i="12"/>
  <c r="L49" i="12"/>
  <c r="M49" i="12"/>
  <c r="N49" i="12"/>
  <c r="O49" i="12"/>
  <c r="Q49" i="12"/>
  <c r="R49" i="12" s="1" a="1"/>
  <c r="R49" i="12" s="1"/>
  <c r="S49" i="12"/>
  <c r="T49" i="12"/>
  <c r="U49" i="12"/>
  <c r="V49" i="12" s="1" a="1"/>
  <c r="V49" i="12" s="1"/>
  <c r="W49" i="12"/>
  <c r="X49" i="12"/>
  <c r="Y49" i="12"/>
  <c r="AA49" i="12"/>
  <c r="AB49" i="12"/>
  <c r="A50" i="12"/>
  <c r="B50" i="12"/>
  <c r="E50" i="12"/>
  <c r="G50" i="12"/>
  <c r="I50" i="12"/>
  <c r="J50" i="12"/>
  <c r="K50" i="12"/>
  <c r="L50" i="12"/>
  <c r="M50" i="12"/>
  <c r="N50" i="12"/>
  <c r="O50" i="12"/>
  <c r="Q50" i="12"/>
  <c r="R50" i="12" s="1" a="1"/>
  <c r="R50" i="12" s="1"/>
  <c r="S50" i="12"/>
  <c r="T50" i="12"/>
  <c r="U50" i="12"/>
  <c r="V50" i="12" s="1" a="1"/>
  <c r="V50" i="12" s="1"/>
  <c r="W50" i="12"/>
  <c r="X50" i="12"/>
  <c r="Y50" i="12"/>
  <c r="AA50" i="12"/>
  <c r="AB50" i="12"/>
  <c r="A51" i="12"/>
  <c r="B51" i="12"/>
  <c r="E51" i="12"/>
  <c r="G51" i="12"/>
  <c r="I51" i="12"/>
  <c r="J51" i="12"/>
  <c r="K51" i="12"/>
  <c r="L51" i="12"/>
  <c r="M51" i="12"/>
  <c r="N51" i="12"/>
  <c r="O51" i="12"/>
  <c r="Q51" i="12"/>
  <c r="R51" i="12" s="1" a="1"/>
  <c r="R51" i="12" s="1"/>
  <c r="S51" i="12"/>
  <c r="T51" i="12"/>
  <c r="U51" i="12"/>
  <c r="V51" i="12" s="1" a="1"/>
  <c r="V51" i="12" s="1"/>
  <c r="W51" i="12"/>
  <c r="X51" i="12"/>
  <c r="Y51" i="12"/>
  <c r="AA51" i="12"/>
  <c r="AB51" i="12"/>
  <c r="A52" i="12"/>
  <c r="B52" i="12"/>
  <c r="E52" i="12"/>
  <c r="G52" i="12"/>
  <c r="I52" i="12"/>
  <c r="J52" i="12"/>
  <c r="K52" i="12"/>
  <c r="L52" i="12"/>
  <c r="M52" i="12"/>
  <c r="N52" i="12"/>
  <c r="O52" i="12"/>
  <c r="Q52" i="12"/>
  <c r="R52" i="12" s="1" a="1"/>
  <c r="R52" i="12" s="1"/>
  <c r="S52" i="12"/>
  <c r="T52" i="12"/>
  <c r="U52" i="12"/>
  <c r="V52" i="12" s="1" a="1"/>
  <c r="V52" i="12" s="1"/>
  <c r="W52" i="12"/>
  <c r="X52" i="12"/>
  <c r="Y52" i="12"/>
  <c r="AA52" i="12"/>
  <c r="AB52" i="12"/>
  <c r="A53" i="12"/>
  <c r="B53" i="12"/>
  <c r="E53" i="12"/>
  <c r="G53" i="12"/>
  <c r="I53" i="12"/>
  <c r="J53" i="12"/>
  <c r="K53" i="12"/>
  <c r="L53" i="12"/>
  <c r="M53" i="12"/>
  <c r="N53" i="12"/>
  <c r="O53" i="12"/>
  <c r="Q53" i="12"/>
  <c r="R53" i="12" s="1" a="1"/>
  <c r="R53" i="12" s="1"/>
  <c r="S53" i="12"/>
  <c r="T53" i="12"/>
  <c r="U53" i="12"/>
  <c r="V53" i="12" s="1" a="1"/>
  <c r="V53" i="12" s="1"/>
  <c r="W53" i="12"/>
  <c r="X53" i="12"/>
  <c r="Y53" i="12"/>
  <c r="AA53" i="12"/>
  <c r="AB53" i="12"/>
  <c r="A54" i="12"/>
  <c r="B54" i="12"/>
  <c r="E54" i="12"/>
  <c r="G54" i="12"/>
  <c r="I54" i="12"/>
  <c r="J54" i="12"/>
  <c r="K54" i="12"/>
  <c r="L54" i="12"/>
  <c r="M54" i="12"/>
  <c r="N54" i="12"/>
  <c r="O54" i="12"/>
  <c r="Q54" i="12"/>
  <c r="R54" i="12" s="1" a="1"/>
  <c r="R54" i="12" s="1"/>
  <c r="S54" i="12"/>
  <c r="T54" i="12"/>
  <c r="U54" i="12"/>
  <c r="V54" i="12" s="1" a="1"/>
  <c r="V54" i="12" s="1"/>
  <c r="W54" i="12"/>
  <c r="X54" i="12"/>
  <c r="Y54" i="12"/>
  <c r="AA54" i="12"/>
  <c r="AB54" i="12"/>
  <c r="A55" i="12"/>
  <c r="B55" i="12"/>
  <c r="E55" i="12"/>
  <c r="G55" i="12"/>
  <c r="I55" i="12"/>
  <c r="J55" i="12"/>
  <c r="K55" i="12"/>
  <c r="L55" i="12"/>
  <c r="M55" i="12"/>
  <c r="N55" i="12"/>
  <c r="O55" i="12"/>
  <c r="Q55" i="12"/>
  <c r="R55" i="12" s="1" a="1"/>
  <c r="R55" i="12" s="1"/>
  <c r="S55" i="12"/>
  <c r="T55" i="12"/>
  <c r="U55" i="12"/>
  <c r="V55" i="12" s="1" a="1"/>
  <c r="V55" i="12" s="1"/>
  <c r="W55" i="12"/>
  <c r="X55" i="12"/>
  <c r="Y55" i="12"/>
  <c r="AA55" i="12"/>
  <c r="AB55" i="12"/>
  <c r="A56" i="12"/>
  <c r="B56" i="12"/>
  <c r="E56" i="12"/>
  <c r="G56" i="12"/>
  <c r="I56" i="12"/>
  <c r="J56" i="12"/>
  <c r="K56" i="12"/>
  <c r="L56" i="12"/>
  <c r="M56" i="12"/>
  <c r="N56" i="12"/>
  <c r="O56" i="12"/>
  <c r="Q56" i="12"/>
  <c r="R56" i="12" s="1" a="1"/>
  <c r="R56" i="12" s="1"/>
  <c r="S56" i="12"/>
  <c r="T56" i="12"/>
  <c r="U56" i="12"/>
  <c r="V56" i="12" s="1" a="1"/>
  <c r="V56" i="12" s="1"/>
  <c r="W56" i="12"/>
  <c r="X56" i="12"/>
  <c r="Y56" i="12"/>
  <c r="AA56" i="12"/>
  <c r="AB56" i="12"/>
  <c r="A57" i="12"/>
  <c r="B57" i="12"/>
  <c r="E57" i="12"/>
  <c r="G57" i="12"/>
  <c r="I57" i="12"/>
  <c r="J57" i="12"/>
  <c r="K57" i="12"/>
  <c r="L57" i="12"/>
  <c r="M57" i="12"/>
  <c r="N57" i="12"/>
  <c r="O57" i="12"/>
  <c r="Q57" i="12"/>
  <c r="R57" i="12" s="1" a="1"/>
  <c r="R57" i="12" s="1"/>
  <c r="S57" i="12"/>
  <c r="T57" i="12"/>
  <c r="U57" i="12"/>
  <c r="V57" i="12" s="1" a="1"/>
  <c r="V57" i="12" s="1"/>
  <c r="W57" i="12"/>
  <c r="X57" i="12"/>
  <c r="Y57" i="12"/>
  <c r="AA57" i="12"/>
  <c r="AB57" i="12"/>
  <c r="A58" i="12"/>
  <c r="B58" i="12"/>
  <c r="E58" i="12"/>
  <c r="G58" i="12"/>
  <c r="I58" i="12"/>
  <c r="J58" i="12"/>
  <c r="K58" i="12"/>
  <c r="L58" i="12"/>
  <c r="M58" i="12"/>
  <c r="N58" i="12"/>
  <c r="O58" i="12"/>
  <c r="Q58" i="12"/>
  <c r="R58" i="12" s="1" a="1"/>
  <c r="R58" i="12" s="1"/>
  <c r="S58" i="12"/>
  <c r="T58" i="12"/>
  <c r="U58" i="12"/>
  <c r="V58" i="12" s="1" a="1"/>
  <c r="V58" i="12" s="1"/>
  <c r="W58" i="12"/>
  <c r="X58" i="12"/>
  <c r="Y58" i="12"/>
  <c r="AA58" i="12"/>
  <c r="AB58" i="12"/>
  <c r="A59" i="12"/>
  <c r="B59" i="12"/>
  <c r="E59" i="12"/>
  <c r="G59" i="12"/>
  <c r="I59" i="12"/>
  <c r="J59" i="12"/>
  <c r="K59" i="12"/>
  <c r="L59" i="12"/>
  <c r="M59" i="12"/>
  <c r="N59" i="12"/>
  <c r="O59" i="12"/>
  <c r="Q59" i="12"/>
  <c r="R59" i="12" s="1" a="1"/>
  <c r="R59" i="12" s="1"/>
  <c r="S59" i="12"/>
  <c r="T59" i="12"/>
  <c r="U59" i="12"/>
  <c r="V59" i="12" s="1" a="1"/>
  <c r="V59" i="12" s="1"/>
  <c r="W59" i="12"/>
  <c r="X59" i="12"/>
  <c r="Y59" i="12"/>
  <c r="AA59" i="12"/>
  <c r="AB59" i="12"/>
  <c r="A60" i="12"/>
  <c r="B60" i="12"/>
  <c r="E60" i="12"/>
  <c r="G60" i="12"/>
  <c r="I60" i="12"/>
  <c r="J60" i="12"/>
  <c r="K60" i="12"/>
  <c r="L60" i="12"/>
  <c r="M60" i="12"/>
  <c r="N60" i="12"/>
  <c r="O60" i="12"/>
  <c r="Q60" i="12"/>
  <c r="R60" i="12" s="1" a="1"/>
  <c r="R60" i="12" s="1"/>
  <c r="S60" i="12"/>
  <c r="T60" i="12"/>
  <c r="U60" i="12"/>
  <c r="V60" i="12" s="1" a="1"/>
  <c r="V60" i="12" s="1"/>
  <c r="W60" i="12"/>
  <c r="X60" i="12"/>
  <c r="Y60" i="12"/>
  <c r="AA60" i="12"/>
  <c r="AB60" i="12"/>
  <c r="W60" i="11"/>
  <c r="AD60" i="11" s="1" a="1"/>
  <c r="AD60" i="11" s="1"/>
  <c r="V60" i="11"/>
  <c r="U60" i="11"/>
  <c r="T60" i="1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C64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Y2" i="12"/>
  <c r="U63" i="11"/>
  <c r="V63" i="11"/>
  <c r="A3" i="12"/>
  <c r="E3" i="12"/>
  <c r="J3" i="12"/>
  <c r="K3" i="12"/>
  <c r="N3" i="12"/>
  <c r="O3" i="12"/>
  <c r="Q3" i="12"/>
  <c r="R3" i="12" s="1" a="1"/>
  <c r="R3" i="12" s="1"/>
  <c r="S3" i="12"/>
  <c r="T3" i="12"/>
  <c r="U3" i="12"/>
  <c r="V3" i="12" s="1" a="1"/>
  <c r="V3" i="12" s="1"/>
  <c r="W3" i="12"/>
  <c r="X3" i="12"/>
  <c r="Y3" i="12"/>
  <c r="AA3" i="12"/>
  <c r="AB3" i="12"/>
  <c r="A4" i="12"/>
  <c r="E4" i="12"/>
  <c r="J4" i="12"/>
  <c r="K4" i="12"/>
  <c r="N4" i="12"/>
  <c r="O4" i="12"/>
  <c r="Q4" i="12"/>
  <c r="R4" i="12" s="1" a="1"/>
  <c r="R4" i="12" s="1"/>
  <c r="S4" i="12"/>
  <c r="T4" i="12"/>
  <c r="U4" i="12"/>
  <c r="V4" i="12" s="1" a="1"/>
  <c r="V4" i="12" s="1"/>
  <c r="W4" i="12"/>
  <c r="X4" i="12"/>
  <c r="Y4" i="12"/>
  <c r="AA4" i="12"/>
  <c r="AB4" i="12"/>
  <c r="A5" i="12"/>
  <c r="E5" i="12"/>
  <c r="J5" i="12"/>
  <c r="K5" i="12"/>
  <c r="N5" i="12"/>
  <c r="O5" i="12"/>
  <c r="Q5" i="12"/>
  <c r="R5" i="12" s="1" a="1"/>
  <c r="R5" i="12" s="1"/>
  <c r="S5" i="12"/>
  <c r="T5" i="12"/>
  <c r="U5" i="12"/>
  <c r="V5" i="12" s="1" a="1"/>
  <c r="V5" i="12" s="1"/>
  <c r="W5" i="12"/>
  <c r="X5" i="12"/>
  <c r="Y5" i="12"/>
  <c r="AA5" i="12"/>
  <c r="AB5" i="12"/>
  <c r="A6" i="12"/>
  <c r="E6" i="12"/>
  <c r="J6" i="12"/>
  <c r="K6" i="12"/>
  <c r="N6" i="12"/>
  <c r="O6" i="12"/>
  <c r="Q6" i="12"/>
  <c r="R6" i="12" s="1" a="1"/>
  <c r="R6" i="12" s="1"/>
  <c r="S6" i="12"/>
  <c r="T6" i="12"/>
  <c r="U6" i="12"/>
  <c r="V6" i="12" s="1" a="1"/>
  <c r="V6" i="12" s="1"/>
  <c r="W6" i="12"/>
  <c r="X6" i="12"/>
  <c r="Y6" i="12"/>
  <c r="AA6" i="12"/>
  <c r="AB6" i="12"/>
  <c r="A7" i="12"/>
  <c r="E7" i="12"/>
  <c r="J7" i="12"/>
  <c r="K7" i="12"/>
  <c r="N7" i="12"/>
  <c r="O7" i="12"/>
  <c r="Q7" i="12"/>
  <c r="R7" i="12" s="1" a="1"/>
  <c r="R7" i="12" s="1"/>
  <c r="S7" i="12"/>
  <c r="T7" i="12"/>
  <c r="U7" i="12"/>
  <c r="V7" i="12" s="1" a="1"/>
  <c r="V7" i="12" s="1"/>
  <c r="W7" i="12"/>
  <c r="X7" i="12"/>
  <c r="Y7" i="12"/>
  <c r="AA7" i="12"/>
  <c r="AB7" i="12"/>
  <c r="A8" i="12"/>
  <c r="E8" i="12"/>
  <c r="J8" i="12"/>
  <c r="K8" i="12"/>
  <c r="N8" i="12"/>
  <c r="O8" i="12"/>
  <c r="Q8" i="12"/>
  <c r="R8" i="12" s="1" a="1"/>
  <c r="R8" i="12" s="1"/>
  <c r="S8" i="12"/>
  <c r="T8" i="12"/>
  <c r="U8" i="12"/>
  <c r="V8" i="12" s="1" a="1"/>
  <c r="V8" i="12" s="1"/>
  <c r="W8" i="12"/>
  <c r="X8" i="12"/>
  <c r="Y8" i="12"/>
  <c r="AA8" i="12"/>
  <c r="AB8" i="12"/>
  <c r="A9" i="12"/>
  <c r="E9" i="12"/>
  <c r="J9" i="12"/>
  <c r="K9" i="12"/>
  <c r="N9" i="12"/>
  <c r="O9" i="12"/>
  <c r="Q9" i="12"/>
  <c r="R9" i="12" s="1" a="1"/>
  <c r="R9" i="12" s="1"/>
  <c r="S9" i="12"/>
  <c r="T9" i="12"/>
  <c r="U9" i="12"/>
  <c r="V9" i="12" s="1" a="1"/>
  <c r="V9" i="12" s="1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 s="1" a="1"/>
  <c r="R10" i="12" s="1"/>
  <c r="S10" i="12"/>
  <c r="T10" i="12"/>
  <c r="U10" i="12"/>
  <c r="V10" i="12" s="1" a="1"/>
  <c r="V10" i="12" s="1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 s="1" a="1"/>
  <c r="R11" i="12" s="1"/>
  <c r="S11" i="12"/>
  <c r="T11" i="12"/>
  <c r="U11" i="12"/>
  <c r="V11" i="12" s="1" a="1"/>
  <c r="V11" i="12" s="1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 s="1" a="1"/>
  <c r="R12" i="12" s="1"/>
  <c r="S12" i="12"/>
  <c r="T12" i="12"/>
  <c r="U12" i="12"/>
  <c r="V12" i="12" s="1" a="1"/>
  <c r="V12" i="12" s="1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 s="1" a="1"/>
  <c r="R13" i="12" s="1"/>
  <c r="S13" i="12"/>
  <c r="T13" i="12"/>
  <c r="U13" i="12"/>
  <c r="V13" i="12" s="1" a="1"/>
  <c r="V13" i="12" s="1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 s="1" a="1"/>
  <c r="R14" i="12" s="1"/>
  <c r="S14" i="12"/>
  <c r="T14" i="12"/>
  <c r="U14" i="12"/>
  <c r="V14" i="12" s="1" a="1"/>
  <c r="V14" i="12" s="1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 s="1" a="1"/>
  <c r="R15" i="12" s="1"/>
  <c r="S15" i="12"/>
  <c r="T15" i="12"/>
  <c r="U15" i="12"/>
  <c r="V15" i="12" s="1" a="1"/>
  <c r="V15" i="12" s="1"/>
  <c r="W15" i="12"/>
  <c r="X15" i="12"/>
  <c r="Y15" i="12"/>
  <c r="AA15" i="12"/>
  <c r="AB15" i="12"/>
  <c r="A16" i="12"/>
  <c r="B16" i="12"/>
  <c r="E16" i="12"/>
  <c r="G16" i="12"/>
  <c r="I16" i="12"/>
  <c r="J16" i="12"/>
  <c r="K16" i="12"/>
  <c r="L16" i="12"/>
  <c r="M16" i="12"/>
  <c r="N16" i="12"/>
  <c r="O16" i="12"/>
  <c r="Q16" i="12"/>
  <c r="R16" i="12" s="1" a="1"/>
  <c r="R16" i="12" s="1"/>
  <c r="S16" i="12"/>
  <c r="T16" i="12"/>
  <c r="U16" i="12"/>
  <c r="V16" i="12" s="1" a="1"/>
  <c r="V16" i="12" s="1"/>
  <c r="W16" i="12"/>
  <c r="X16" i="12"/>
  <c r="Y16" i="12"/>
  <c r="AA16" i="12"/>
  <c r="AB16" i="12"/>
  <c r="A17" i="12"/>
  <c r="B17" i="12"/>
  <c r="E17" i="12"/>
  <c r="G17" i="12"/>
  <c r="I17" i="12"/>
  <c r="J17" i="12"/>
  <c r="K17" i="12"/>
  <c r="L17" i="12"/>
  <c r="M17" i="12"/>
  <c r="N17" i="12"/>
  <c r="O17" i="12"/>
  <c r="Q17" i="12"/>
  <c r="R17" i="12" s="1" a="1"/>
  <c r="R17" i="12" s="1"/>
  <c r="S17" i="12"/>
  <c r="T17" i="12"/>
  <c r="U17" i="12"/>
  <c r="V17" i="12" s="1" a="1"/>
  <c r="V17" i="12" s="1"/>
  <c r="W17" i="12"/>
  <c r="X17" i="12"/>
  <c r="Y17" i="12"/>
  <c r="AA17" i="12"/>
  <c r="AB17" i="12"/>
  <c r="A18" i="12"/>
  <c r="B18" i="12"/>
  <c r="E18" i="12"/>
  <c r="G18" i="12"/>
  <c r="I18" i="12"/>
  <c r="J18" i="12"/>
  <c r="K18" i="12"/>
  <c r="L18" i="12"/>
  <c r="M18" i="12"/>
  <c r="N18" i="12"/>
  <c r="O18" i="12"/>
  <c r="Q18" i="12"/>
  <c r="R18" i="12" s="1" a="1"/>
  <c r="R18" i="12" s="1"/>
  <c r="S18" i="12"/>
  <c r="T18" i="12"/>
  <c r="U18" i="12"/>
  <c r="V18" i="12" s="1" a="1"/>
  <c r="V18" i="12" s="1"/>
  <c r="W18" i="12"/>
  <c r="X18" i="12"/>
  <c r="Y18" i="12"/>
  <c r="AA18" i="12"/>
  <c r="AB18" i="12"/>
  <c r="A19" i="12"/>
  <c r="B19" i="12"/>
  <c r="E19" i="12"/>
  <c r="G19" i="12"/>
  <c r="I19" i="12"/>
  <c r="J19" i="12"/>
  <c r="K19" i="12"/>
  <c r="L19" i="12"/>
  <c r="M19" i="12"/>
  <c r="N19" i="12"/>
  <c r="O19" i="12"/>
  <c r="Q19" i="12"/>
  <c r="R19" i="12" s="1" a="1"/>
  <c r="R19" i="12" s="1"/>
  <c r="S19" i="12"/>
  <c r="T19" i="12"/>
  <c r="U19" i="12"/>
  <c r="V19" i="12" s="1" a="1"/>
  <c r="V19" i="12" s="1"/>
  <c r="W19" i="12"/>
  <c r="X19" i="12"/>
  <c r="Y19" i="12"/>
  <c r="AA19" i="12"/>
  <c r="AB19" i="12"/>
  <c r="A20" i="12"/>
  <c r="B20" i="12"/>
  <c r="E20" i="12"/>
  <c r="G20" i="12"/>
  <c r="I20" i="12"/>
  <c r="J20" i="12"/>
  <c r="K20" i="12"/>
  <c r="L20" i="12"/>
  <c r="M20" i="12"/>
  <c r="N20" i="12"/>
  <c r="O20" i="12"/>
  <c r="Q20" i="12"/>
  <c r="R20" i="12" s="1" a="1"/>
  <c r="R20" i="12" s="1"/>
  <c r="S20" i="12"/>
  <c r="T20" i="12"/>
  <c r="U20" i="12"/>
  <c r="V20" i="12" s="1" a="1"/>
  <c r="V20" i="12" s="1"/>
  <c r="W20" i="12"/>
  <c r="X20" i="12"/>
  <c r="Y20" i="12"/>
  <c r="AA20" i="12"/>
  <c r="AB20" i="12"/>
  <c r="A21" i="12"/>
  <c r="B21" i="12"/>
  <c r="E21" i="12"/>
  <c r="G21" i="12"/>
  <c r="I21" i="12"/>
  <c r="J21" i="12"/>
  <c r="K21" i="12"/>
  <c r="L21" i="12"/>
  <c r="M21" i="12"/>
  <c r="N21" i="12"/>
  <c r="O21" i="12"/>
  <c r="Q21" i="12"/>
  <c r="R21" i="12" s="1" a="1"/>
  <c r="R21" i="12" s="1"/>
  <c r="S21" i="12"/>
  <c r="T21" i="12"/>
  <c r="U21" i="12"/>
  <c r="V21" i="12" s="1" a="1"/>
  <c r="V21" i="12" s="1"/>
  <c r="W21" i="12"/>
  <c r="X21" i="12"/>
  <c r="Y21" i="12"/>
  <c r="AA21" i="12"/>
  <c r="AB21" i="12"/>
  <c r="A22" i="12"/>
  <c r="B22" i="12"/>
  <c r="E22" i="12"/>
  <c r="G22" i="12"/>
  <c r="I22" i="12"/>
  <c r="J22" i="12"/>
  <c r="K22" i="12"/>
  <c r="L22" i="12"/>
  <c r="M22" i="12"/>
  <c r="N22" i="12"/>
  <c r="O22" i="12"/>
  <c r="Q22" i="12"/>
  <c r="R22" i="12" s="1" a="1"/>
  <c r="R22" i="12" s="1"/>
  <c r="S22" i="12"/>
  <c r="T22" i="12"/>
  <c r="U22" i="12"/>
  <c r="V22" i="12" s="1" a="1"/>
  <c r="V22" i="12" s="1"/>
  <c r="W22" i="12"/>
  <c r="X22" i="12"/>
  <c r="Y22" i="12"/>
  <c r="AA22" i="12"/>
  <c r="AB22" i="12"/>
  <c r="A23" i="12"/>
  <c r="B23" i="12"/>
  <c r="E23" i="12"/>
  <c r="G23" i="12"/>
  <c r="I23" i="12"/>
  <c r="J23" i="12"/>
  <c r="K23" i="12"/>
  <c r="L23" i="12"/>
  <c r="M23" i="12"/>
  <c r="N23" i="12"/>
  <c r="O23" i="12"/>
  <c r="Q23" i="12"/>
  <c r="R23" i="12" s="1" a="1"/>
  <c r="R23" i="12" s="1"/>
  <c r="S23" i="12"/>
  <c r="T23" i="12"/>
  <c r="U23" i="12"/>
  <c r="V23" i="12" s="1" a="1"/>
  <c r="V23" i="12" s="1"/>
  <c r="W23" i="12"/>
  <c r="X23" i="12"/>
  <c r="Y23" i="12"/>
  <c r="AA23" i="12"/>
  <c r="AB23" i="12"/>
  <c r="A24" i="12"/>
  <c r="B24" i="12"/>
  <c r="E24" i="12"/>
  <c r="G24" i="12"/>
  <c r="I24" i="12"/>
  <c r="J24" i="12"/>
  <c r="K24" i="12"/>
  <c r="L24" i="12"/>
  <c r="M24" i="12"/>
  <c r="N24" i="12"/>
  <c r="O24" i="12"/>
  <c r="Q24" i="12"/>
  <c r="R24" i="12" s="1" a="1"/>
  <c r="R24" i="12" s="1"/>
  <c r="S24" i="12"/>
  <c r="T24" i="12"/>
  <c r="U24" i="12"/>
  <c r="V24" i="12" s="1" a="1"/>
  <c r="V24" i="12" s="1"/>
  <c r="W24" i="12"/>
  <c r="X24" i="12"/>
  <c r="Y24" i="12"/>
  <c r="AA24" i="12"/>
  <c r="AB24" i="12"/>
  <c r="A25" i="12"/>
  <c r="B25" i="12"/>
  <c r="E25" i="12"/>
  <c r="G25" i="12"/>
  <c r="I25" i="12"/>
  <c r="J25" i="12"/>
  <c r="K25" i="12"/>
  <c r="L25" i="12"/>
  <c r="M25" i="12"/>
  <c r="N25" i="12"/>
  <c r="O25" i="12"/>
  <c r="Q25" i="12"/>
  <c r="R25" i="12" s="1" a="1"/>
  <c r="R25" i="12" s="1"/>
  <c r="S25" i="12"/>
  <c r="T25" i="12"/>
  <c r="U25" i="12"/>
  <c r="V25" i="12" s="1" a="1"/>
  <c r="V25" i="12" s="1"/>
  <c r="W25" i="12"/>
  <c r="X25" i="12"/>
  <c r="Y25" i="12"/>
  <c r="AA25" i="12"/>
  <c r="AB25" i="12"/>
  <c r="A26" i="12"/>
  <c r="B26" i="12"/>
  <c r="E26" i="12"/>
  <c r="G26" i="12"/>
  <c r="I26" i="12"/>
  <c r="J26" i="12"/>
  <c r="K26" i="12"/>
  <c r="L26" i="12"/>
  <c r="M26" i="12"/>
  <c r="N26" i="12"/>
  <c r="O26" i="12"/>
  <c r="Q26" i="12"/>
  <c r="R26" i="12" s="1" a="1"/>
  <c r="R26" i="12" s="1"/>
  <c r="S26" i="12"/>
  <c r="T26" i="12"/>
  <c r="U26" i="12"/>
  <c r="V26" i="12" s="1" a="1"/>
  <c r="V26" i="12" s="1"/>
  <c r="W26" i="12"/>
  <c r="X26" i="12"/>
  <c r="Y26" i="12"/>
  <c r="AA26" i="12"/>
  <c r="AB26" i="12"/>
  <c r="A27" i="12"/>
  <c r="B27" i="12"/>
  <c r="E27" i="12"/>
  <c r="G27" i="12"/>
  <c r="I27" i="12"/>
  <c r="J27" i="12"/>
  <c r="K27" i="12"/>
  <c r="L27" i="12"/>
  <c r="M27" i="12"/>
  <c r="N27" i="12"/>
  <c r="O27" i="12"/>
  <c r="Q27" i="12"/>
  <c r="R27" i="12" s="1" a="1"/>
  <c r="R27" i="12" s="1"/>
  <c r="S27" i="12"/>
  <c r="T27" i="12"/>
  <c r="U27" i="12"/>
  <c r="V27" i="12" s="1" a="1"/>
  <c r="V27" i="12" s="1"/>
  <c r="W27" i="12"/>
  <c r="X27" i="12"/>
  <c r="Y27" i="12"/>
  <c r="AA27" i="12"/>
  <c r="AB27" i="12"/>
  <c r="A28" i="12"/>
  <c r="B28" i="12"/>
  <c r="E28" i="12"/>
  <c r="G28" i="12"/>
  <c r="I28" i="12"/>
  <c r="J28" i="12"/>
  <c r="K28" i="12"/>
  <c r="L28" i="12"/>
  <c r="M28" i="12"/>
  <c r="N28" i="12"/>
  <c r="O28" i="12"/>
  <c r="Q28" i="12"/>
  <c r="R28" i="12" s="1" a="1"/>
  <c r="R28" i="12" s="1"/>
  <c r="S28" i="12"/>
  <c r="T28" i="12"/>
  <c r="U28" i="12"/>
  <c r="V28" i="12" s="1" a="1"/>
  <c r="V28" i="12" s="1"/>
  <c r="W28" i="12"/>
  <c r="X28" i="12"/>
  <c r="Y28" i="12"/>
  <c r="AA28" i="12"/>
  <c r="AB28" i="12"/>
  <c r="A29" i="12"/>
  <c r="B29" i="12"/>
  <c r="E29" i="12"/>
  <c r="G29" i="12"/>
  <c r="I29" i="12"/>
  <c r="J29" i="12"/>
  <c r="K29" i="12"/>
  <c r="L29" i="12"/>
  <c r="M29" i="12"/>
  <c r="N29" i="12"/>
  <c r="O29" i="12"/>
  <c r="Q29" i="12"/>
  <c r="R29" i="12" s="1" a="1"/>
  <c r="R29" i="12" s="1"/>
  <c r="S29" i="12"/>
  <c r="T29" i="12"/>
  <c r="U29" i="12"/>
  <c r="V29" i="12" s="1" a="1"/>
  <c r="V29" i="12" s="1"/>
  <c r="W29" i="12"/>
  <c r="X29" i="12"/>
  <c r="Y29" i="12"/>
  <c r="AA29" i="12"/>
  <c r="AB29" i="12"/>
  <c r="A30" i="12"/>
  <c r="B30" i="12"/>
  <c r="E30" i="12"/>
  <c r="G30" i="12"/>
  <c r="I30" i="12"/>
  <c r="J30" i="12"/>
  <c r="K30" i="12"/>
  <c r="L30" i="12"/>
  <c r="M30" i="12"/>
  <c r="N30" i="12"/>
  <c r="O30" i="12"/>
  <c r="Q30" i="12"/>
  <c r="R30" i="12" s="1" a="1"/>
  <c r="R30" i="12" s="1"/>
  <c r="S30" i="12"/>
  <c r="T30" i="12"/>
  <c r="U30" i="12"/>
  <c r="V30" i="12" s="1" a="1"/>
  <c r="V30" i="12" s="1"/>
  <c r="W30" i="12"/>
  <c r="X30" i="12"/>
  <c r="Y30" i="12"/>
  <c r="AA30" i="12"/>
  <c r="AB30" i="12"/>
  <c r="A31" i="12"/>
  <c r="B31" i="12"/>
  <c r="E31" i="12"/>
  <c r="G31" i="12"/>
  <c r="I31" i="12"/>
  <c r="J31" i="12"/>
  <c r="K31" i="12"/>
  <c r="L31" i="12"/>
  <c r="M31" i="12"/>
  <c r="N31" i="12"/>
  <c r="O31" i="12"/>
  <c r="Q31" i="12"/>
  <c r="R31" i="12" s="1" a="1"/>
  <c r="R31" i="12" s="1"/>
  <c r="S31" i="12"/>
  <c r="T31" i="12"/>
  <c r="U31" i="12"/>
  <c r="V31" i="12" s="1" a="1"/>
  <c r="V31" i="12" s="1"/>
  <c r="W31" i="12"/>
  <c r="X31" i="12"/>
  <c r="Y31" i="12"/>
  <c r="AA31" i="12"/>
  <c r="AB31" i="12"/>
  <c r="A32" i="12"/>
  <c r="B32" i="12"/>
  <c r="E32" i="12"/>
  <c r="G32" i="12"/>
  <c r="I32" i="12"/>
  <c r="J32" i="12"/>
  <c r="K32" i="12"/>
  <c r="L32" i="12"/>
  <c r="M32" i="12"/>
  <c r="N32" i="12"/>
  <c r="O32" i="12"/>
  <c r="Q32" i="12"/>
  <c r="R32" i="12" s="1" a="1"/>
  <c r="R32" i="12" s="1"/>
  <c r="S32" i="12"/>
  <c r="T32" i="12"/>
  <c r="U32" i="12"/>
  <c r="V32" i="12" s="1" a="1"/>
  <c r="V32" i="12" s="1"/>
  <c r="W32" i="12"/>
  <c r="X32" i="12"/>
  <c r="Y32" i="12"/>
  <c r="AA32" i="12"/>
  <c r="AB32" i="12"/>
  <c r="A33" i="12"/>
  <c r="B33" i="12"/>
  <c r="E33" i="12"/>
  <c r="G33" i="12"/>
  <c r="I33" i="12"/>
  <c r="J33" i="12"/>
  <c r="K33" i="12"/>
  <c r="L33" i="12"/>
  <c r="M33" i="12"/>
  <c r="N33" i="12"/>
  <c r="O33" i="12"/>
  <c r="Q33" i="12"/>
  <c r="R33" i="12" s="1" a="1"/>
  <c r="R33" i="12" s="1"/>
  <c r="S33" i="12"/>
  <c r="T33" i="12"/>
  <c r="U33" i="12"/>
  <c r="V33" i="12" s="1" a="1"/>
  <c r="V33" i="12" s="1"/>
  <c r="W33" i="12"/>
  <c r="X33" i="12"/>
  <c r="Y33" i="12"/>
  <c r="AA33" i="12"/>
  <c r="AB33" i="12"/>
  <c r="A34" i="12"/>
  <c r="B34" i="12"/>
  <c r="E34" i="12"/>
  <c r="G34" i="12"/>
  <c r="I34" i="12"/>
  <c r="J34" i="12"/>
  <c r="K34" i="12"/>
  <c r="L34" i="12"/>
  <c r="M34" i="12"/>
  <c r="N34" i="12"/>
  <c r="O34" i="12"/>
  <c r="Q34" i="12"/>
  <c r="R34" i="12" s="1" a="1"/>
  <c r="R34" i="12" s="1"/>
  <c r="S34" i="12"/>
  <c r="T34" i="12"/>
  <c r="U34" i="12"/>
  <c r="V34" i="12" s="1" a="1"/>
  <c r="V34" i="12" s="1"/>
  <c r="W34" i="12"/>
  <c r="X34" i="12"/>
  <c r="Y34" i="12"/>
  <c r="AA34" i="12"/>
  <c r="AB34" i="12"/>
  <c r="A35" i="12"/>
  <c r="B35" i="12"/>
  <c r="E35" i="12"/>
  <c r="G35" i="12"/>
  <c r="I35" i="12"/>
  <c r="J35" i="12"/>
  <c r="K35" i="12"/>
  <c r="L35" i="12"/>
  <c r="M35" i="12"/>
  <c r="N35" i="12"/>
  <c r="O35" i="12"/>
  <c r="Q35" i="12"/>
  <c r="R35" i="12" s="1" a="1"/>
  <c r="R35" i="12" s="1"/>
  <c r="S35" i="12"/>
  <c r="T35" i="12"/>
  <c r="U35" i="12"/>
  <c r="V35" i="12" s="1" a="1"/>
  <c r="V35" i="12" s="1"/>
  <c r="W35" i="12"/>
  <c r="X35" i="12"/>
  <c r="Y35" i="12"/>
  <c r="AA35" i="12"/>
  <c r="AB35" i="12"/>
  <c r="A36" i="12"/>
  <c r="B36" i="12"/>
  <c r="E36" i="12"/>
  <c r="G36" i="12"/>
  <c r="I36" i="12"/>
  <c r="J36" i="12"/>
  <c r="K36" i="12"/>
  <c r="L36" i="12"/>
  <c r="M36" i="12"/>
  <c r="N36" i="12"/>
  <c r="O36" i="12"/>
  <c r="Q36" i="12"/>
  <c r="R36" i="12" s="1" a="1"/>
  <c r="R36" i="12" s="1"/>
  <c r="S36" i="12"/>
  <c r="T36" i="12"/>
  <c r="U36" i="12"/>
  <c r="V36" i="12" s="1" a="1"/>
  <c r="V36" i="12" s="1"/>
  <c r="W36" i="12"/>
  <c r="X36" i="12"/>
  <c r="Y36" i="12"/>
  <c r="AA36" i="12"/>
  <c r="AB36" i="12"/>
  <c r="A37" i="12"/>
  <c r="B37" i="12"/>
  <c r="E37" i="12"/>
  <c r="G37" i="12"/>
  <c r="I37" i="12"/>
  <c r="J37" i="12"/>
  <c r="K37" i="12"/>
  <c r="L37" i="12"/>
  <c r="M37" i="12"/>
  <c r="N37" i="12"/>
  <c r="O37" i="12"/>
  <c r="Q37" i="12"/>
  <c r="R37" i="12" s="1" a="1"/>
  <c r="R37" i="12" s="1"/>
  <c r="S37" i="12"/>
  <c r="T37" i="12"/>
  <c r="U37" i="12"/>
  <c r="V37" i="12" s="1" a="1"/>
  <c r="V37" i="12" s="1"/>
  <c r="W37" i="12"/>
  <c r="X37" i="12"/>
  <c r="Y37" i="12"/>
  <c r="AA37" i="12"/>
  <c r="AB37" i="12"/>
  <c r="A38" i="12"/>
  <c r="B38" i="12"/>
  <c r="E38" i="12"/>
  <c r="G38" i="12"/>
  <c r="I38" i="12"/>
  <c r="J38" i="12"/>
  <c r="K38" i="12"/>
  <c r="L38" i="12"/>
  <c r="M38" i="12"/>
  <c r="N38" i="12"/>
  <c r="O38" i="12"/>
  <c r="Q38" i="12"/>
  <c r="R38" i="12" s="1" a="1"/>
  <c r="R38" i="12" s="1"/>
  <c r="S38" i="12"/>
  <c r="T38" i="12"/>
  <c r="U38" i="12"/>
  <c r="V38" i="12" s="1" a="1"/>
  <c r="V38" i="12" s="1"/>
  <c r="W38" i="12"/>
  <c r="X38" i="12"/>
  <c r="Y38" i="12"/>
  <c r="AA38" i="12"/>
  <c r="AB38" i="12"/>
  <c r="A39" i="12"/>
  <c r="B39" i="12"/>
  <c r="E39" i="12"/>
  <c r="G39" i="12"/>
  <c r="I39" i="12"/>
  <c r="J39" i="12"/>
  <c r="K39" i="12"/>
  <c r="L39" i="12"/>
  <c r="M39" i="12"/>
  <c r="N39" i="12"/>
  <c r="O39" i="12"/>
  <c r="Q39" i="12"/>
  <c r="R39" i="12" s="1" a="1"/>
  <c r="R39" i="12" s="1"/>
  <c r="S39" i="12"/>
  <c r="T39" i="12"/>
  <c r="U39" i="12"/>
  <c r="V39" i="12" s="1" a="1"/>
  <c r="V39" i="12" s="1"/>
  <c r="W39" i="12"/>
  <c r="X39" i="12"/>
  <c r="Y39" i="12"/>
  <c r="AA39" i="12"/>
  <c r="AB39" i="12"/>
  <c r="A40" i="12"/>
  <c r="B40" i="12"/>
  <c r="E40" i="12"/>
  <c r="G40" i="12"/>
  <c r="I40" i="12"/>
  <c r="J40" i="12"/>
  <c r="K40" i="12"/>
  <c r="L40" i="12"/>
  <c r="M40" i="12"/>
  <c r="N40" i="12"/>
  <c r="O40" i="12"/>
  <c r="Q40" i="12"/>
  <c r="R40" i="12" s="1" a="1"/>
  <c r="R40" i="12" s="1"/>
  <c r="S40" i="12"/>
  <c r="T40" i="12"/>
  <c r="U40" i="12"/>
  <c r="V40" i="12" s="1" a="1"/>
  <c r="V40" i="12" s="1"/>
  <c r="W40" i="12"/>
  <c r="X40" i="12"/>
  <c r="Y40" i="12"/>
  <c r="AA40" i="12"/>
  <c r="AB40" i="12"/>
  <c r="A41" i="12"/>
  <c r="B41" i="12"/>
  <c r="E41" i="12"/>
  <c r="G41" i="12"/>
  <c r="I41" i="12"/>
  <c r="J41" i="12"/>
  <c r="K41" i="12"/>
  <c r="L41" i="12"/>
  <c r="M41" i="12"/>
  <c r="N41" i="12"/>
  <c r="O41" i="12"/>
  <c r="Q41" i="12"/>
  <c r="R41" i="12" s="1" a="1"/>
  <c r="R41" i="12" s="1"/>
  <c r="S41" i="12"/>
  <c r="T41" i="12"/>
  <c r="U41" i="12"/>
  <c r="V41" i="12" s="1" a="1"/>
  <c r="V41" i="12" s="1"/>
  <c r="W41" i="12"/>
  <c r="X41" i="12"/>
  <c r="Y41" i="12"/>
  <c r="AA41" i="12"/>
  <c r="AB41" i="12"/>
  <c r="A42" i="12"/>
  <c r="B42" i="12"/>
  <c r="E42" i="12"/>
  <c r="G42" i="12"/>
  <c r="I42" i="12"/>
  <c r="J42" i="12"/>
  <c r="K42" i="12"/>
  <c r="L42" i="12"/>
  <c r="M42" i="12"/>
  <c r="N42" i="12"/>
  <c r="O42" i="12"/>
  <c r="Q42" i="12"/>
  <c r="R42" i="12" s="1" a="1"/>
  <c r="R42" i="12" s="1"/>
  <c r="S42" i="12"/>
  <c r="T42" i="12"/>
  <c r="U42" i="12"/>
  <c r="V42" i="12" s="1" a="1"/>
  <c r="V42" i="12" s="1"/>
  <c r="W42" i="12"/>
  <c r="X42" i="12"/>
  <c r="Y42" i="12"/>
  <c r="AA42" i="12"/>
  <c r="AB42" i="12"/>
  <c r="A43" i="12"/>
  <c r="B43" i="12"/>
  <c r="E43" i="12"/>
  <c r="G43" i="12"/>
  <c r="I43" i="12"/>
  <c r="J43" i="12"/>
  <c r="K43" i="12"/>
  <c r="L43" i="12"/>
  <c r="M43" i="12"/>
  <c r="N43" i="12"/>
  <c r="O43" i="12"/>
  <c r="Q43" i="12"/>
  <c r="R43" i="12" s="1" a="1"/>
  <c r="R43" i="12" s="1"/>
  <c r="S43" i="12"/>
  <c r="T43" i="12"/>
  <c r="U43" i="12"/>
  <c r="V43" i="12" s="1" a="1"/>
  <c r="V43" i="12" s="1"/>
  <c r="W43" i="12"/>
  <c r="X43" i="12"/>
  <c r="Y43" i="12"/>
  <c r="AA43" i="12"/>
  <c r="AB43" i="12"/>
  <c r="A44" i="12"/>
  <c r="B44" i="12"/>
  <c r="E44" i="12"/>
  <c r="G44" i="12"/>
  <c r="I44" i="12"/>
  <c r="J44" i="12"/>
  <c r="K44" i="12"/>
  <c r="L44" i="12"/>
  <c r="M44" i="12"/>
  <c r="N44" i="12"/>
  <c r="O44" i="12"/>
  <c r="Q44" i="12"/>
  <c r="R44" i="12" s="1" a="1"/>
  <c r="R44" i="12" s="1"/>
  <c r="S44" i="12"/>
  <c r="T44" i="12"/>
  <c r="U44" i="12"/>
  <c r="V44" i="12" s="1" a="1"/>
  <c r="V44" i="12" s="1"/>
  <c r="W44" i="12"/>
  <c r="X44" i="12"/>
  <c r="Y44" i="12"/>
  <c r="AA44" i="12"/>
  <c r="AB44" i="12"/>
  <c r="A45" i="12"/>
  <c r="B45" i="12"/>
  <c r="E45" i="12"/>
  <c r="G45" i="12"/>
  <c r="I45" i="12"/>
  <c r="J45" i="12"/>
  <c r="K45" i="12"/>
  <c r="L45" i="12"/>
  <c r="M45" i="12"/>
  <c r="N45" i="12"/>
  <c r="O45" i="12"/>
  <c r="Q45" i="12"/>
  <c r="R45" i="12" s="1" a="1"/>
  <c r="R45" i="12" s="1"/>
  <c r="S45" i="12"/>
  <c r="T45" i="12"/>
  <c r="U45" i="12"/>
  <c r="V45" i="12" s="1" a="1"/>
  <c r="V45" i="12" s="1"/>
  <c r="W45" i="12"/>
  <c r="X45" i="12"/>
  <c r="Y45" i="12"/>
  <c r="AA45" i="12"/>
  <c r="AB45" i="12"/>
  <c r="A46" i="12"/>
  <c r="B46" i="12"/>
  <c r="E46" i="12"/>
  <c r="G46" i="12"/>
  <c r="I46" i="12"/>
  <c r="J46" i="12"/>
  <c r="K46" i="12"/>
  <c r="L46" i="12"/>
  <c r="M46" i="12"/>
  <c r="N46" i="12"/>
  <c r="O46" i="12"/>
  <c r="Q46" i="12"/>
  <c r="R46" i="12" s="1" a="1"/>
  <c r="R46" i="12" s="1"/>
  <c r="S46" i="12"/>
  <c r="T46" i="12"/>
  <c r="U46" i="12"/>
  <c r="V46" i="12" s="1" a="1"/>
  <c r="V46" i="12" s="1"/>
  <c r="W46" i="12"/>
  <c r="X46" i="12"/>
  <c r="Y46" i="12"/>
  <c r="AA46" i="12"/>
  <c r="AB46" i="12"/>
  <c r="A47" i="12"/>
  <c r="B47" i="12"/>
  <c r="E47" i="12"/>
  <c r="G47" i="12"/>
  <c r="I47" i="12"/>
  <c r="J47" i="12"/>
  <c r="K47" i="12"/>
  <c r="L47" i="12"/>
  <c r="M47" i="12"/>
  <c r="N47" i="12"/>
  <c r="O47" i="12"/>
  <c r="Q47" i="12"/>
  <c r="R47" i="12" s="1" a="1"/>
  <c r="R47" i="12" s="1"/>
  <c r="S47" i="12"/>
  <c r="T47" i="12"/>
  <c r="U47" i="12"/>
  <c r="V47" i="12" s="1" a="1"/>
  <c r="V47" i="12" s="1"/>
  <c r="W47" i="12"/>
  <c r="X47" i="12"/>
  <c r="Y47" i="12"/>
  <c r="AA47" i="12"/>
  <c r="AB47" i="12"/>
  <c r="A48" i="12"/>
  <c r="B48" i="12"/>
  <c r="E48" i="12"/>
  <c r="G48" i="12"/>
  <c r="I48" i="12"/>
  <c r="J48" i="12"/>
  <c r="K48" i="12"/>
  <c r="L48" i="12"/>
  <c r="M48" i="12"/>
  <c r="N48" i="12"/>
  <c r="O48" i="12"/>
  <c r="Q48" i="12"/>
  <c r="R48" i="12" s="1" a="1"/>
  <c r="R48" i="12" s="1"/>
  <c r="S48" i="12"/>
  <c r="T48" i="12"/>
  <c r="U48" i="12"/>
  <c r="V48" i="12" s="1" a="1"/>
  <c r="V48" i="12" s="1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R2" i="12" s="1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C6" i="15"/>
  <c r="E55" i="11"/>
  <c r="F53" i="11"/>
  <c r="E59" i="11"/>
  <c r="F58" i="11"/>
  <c r="E58" i="11"/>
  <c r="F60" i="11"/>
  <c r="E57" i="11"/>
  <c r="F55" i="11"/>
  <c r="F52" i="11"/>
  <c r="E53" i="11"/>
  <c r="F59" i="11"/>
  <c r="E54" i="11"/>
  <c r="F51" i="11"/>
  <c r="F57" i="11"/>
  <c r="E52" i="11"/>
  <c r="E60" i="11"/>
  <c r="E56" i="11"/>
  <c r="F50" i="11"/>
  <c r="E51" i="11"/>
  <c r="F54" i="11"/>
  <c r="E50" i="11"/>
  <c r="E3" i="11"/>
  <c r="F56" i="11"/>
  <c r="Z59" i="12" l="1"/>
  <c r="Z57" i="12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D56" i="15"/>
  <c r="F56" i="15" s="1"/>
  <c r="M58" i="15"/>
  <c r="N60" i="15"/>
  <c r="L58" i="15"/>
  <c r="J49" i="15"/>
  <c r="K52" i="15"/>
  <c r="O49" i="15"/>
  <c r="D62" i="15"/>
  <c r="F62" i="15" s="1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D60" i="15"/>
  <c r="F60" i="15" s="1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D59" i="15"/>
  <c r="F59" i="15" s="1"/>
  <c r="P55" i="15"/>
  <c r="P52" i="15"/>
  <c r="D52" i="15"/>
  <c r="F52" i="15" s="1"/>
  <c r="D51" i="15"/>
  <c r="F51" i="15" s="1"/>
  <c r="B50" i="15"/>
  <c r="O55" i="15"/>
  <c r="K57" i="15"/>
  <c r="P56" i="15"/>
  <c r="J54" i="15"/>
  <c r="O53" i="15"/>
  <c r="D53" i="15"/>
  <c r="F53" i="15" s="1"/>
  <c r="N53" i="15"/>
  <c r="I57" i="15"/>
  <c r="P54" i="15"/>
  <c r="M53" i="15"/>
  <c r="B53" i="15"/>
  <c r="K58" i="15"/>
  <c r="P57" i="15"/>
  <c r="M56" i="15"/>
  <c r="B56" i="15"/>
  <c r="O54" i="15"/>
  <c r="D54" i="15"/>
  <c r="F54" i="15" s="1"/>
  <c r="L53" i="15"/>
  <c r="K50" i="15"/>
  <c r="O57" i="15"/>
  <c r="D57" i="15"/>
  <c r="F57" i="15" s="1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M15" i="12"/>
  <c r="M13" i="12"/>
  <c r="G11" i="12"/>
  <c r="G9" i="12"/>
  <c r="G7" i="12"/>
  <c r="B11" i="12"/>
  <c r="C10" i="15"/>
  <c r="C11" i="15"/>
  <c r="G14" i="12"/>
  <c r="I12" i="12"/>
  <c r="M10" i="12"/>
  <c r="G8" i="12"/>
  <c r="G6" i="12"/>
  <c r="C8" i="15"/>
  <c r="C15" i="15"/>
  <c r="B14" i="12"/>
  <c r="M12" i="12"/>
  <c r="I10" i="12"/>
  <c r="B8" i="12"/>
  <c r="B6" i="12"/>
  <c r="C7" i="15"/>
  <c r="I15" i="12"/>
  <c r="I13" i="12"/>
  <c r="B10" i="12"/>
  <c r="I8" i="12"/>
  <c r="I6" i="12"/>
  <c r="AD13" i="11" a="1"/>
  <c r="AD9" i="11" a="1"/>
  <c r="C9" i="15"/>
  <c r="C14" i="15"/>
  <c r="M14" i="12"/>
  <c r="G12" i="12"/>
  <c r="G10" i="12"/>
  <c r="M8" i="12"/>
  <c r="M6" i="12"/>
  <c r="C12" i="15"/>
  <c r="G15" i="12"/>
  <c r="G13" i="12"/>
  <c r="M11" i="12"/>
  <c r="M9" i="12"/>
  <c r="M7" i="12"/>
  <c r="B15" i="12"/>
  <c r="B13" i="12"/>
  <c r="I11" i="12"/>
  <c r="I9" i="12"/>
  <c r="I7" i="12"/>
  <c r="I14" i="12"/>
  <c r="B9" i="12"/>
  <c r="AD12" i="11" a="1"/>
  <c r="C13" i="15"/>
  <c r="B12" i="12"/>
  <c r="B7" i="12"/>
  <c r="AD8" i="11" a="1"/>
  <c r="AD14" i="11" a="1"/>
  <c r="AD10" i="11" a="1"/>
  <c r="M5" i="12"/>
  <c r="B5" i="12"/>
  <c r="I5" i="12"/>
  <c r="G5" i="12"/>
  <c r="G4" i="12"/>
  <c r="B4" i="12"/>
  <c r="M4" i="12"/>
  <c r="I4" i="12"/>
  <c r="M3" i="12"/>
  <c r="B3" i="12"/>
  <c r="I3" i="12"/>
  <c r="G3" i="12"/>
  <c r="AD6" i="11" a="1"/>
  <c r="C5" i="15"/>
  <c r="AD5" i="11" a="1"/>
  <c r="C4" i="15"/>
  <c r="C3" i="15"/>
  <c r="AD4" i="11" a="1"/>
  <c r="AD3" i="11" a="1"/>
  <c r="C2" i="15"/>
  <c r="M2" i="12"/>
  <c r="G2" i="12"/>
  <c r="I2" i="12"/>
  <c r="B2" i="12"/>
  <c r="F6" i="11"/>
  <c r="F42" i="11"/>
  <c r="F4" i="11"/>
  <c r="F32" i="11"/>
  <c r="E17" i="11"/>
  <c r="E33" i="11"/>
  <c r="F30" i="11"/>
  <c r="E7" i="11"/>
  <c r="F47" i="11"/>
  <c r="E11" i="11"/>
  <c r="E28" i="11"/>
  <c r="F49" i="11"/>
  <c r="F17" i="11"/>
  <c r="E30" i="11"/>
  <c r="F8" i="11"/>
  <c r="E47" i="11"/>
  <c r="F35" i="11"/>
  <c r="E12" i="11"/>
  <c r="F13" i="11"/>
  <c r="F34" i="11"/>
  <c r="F36" i="11"/>
  <c r="E16" i="11"/>
  <c r="F7" i="11"/>
  <c r="E43" i="11"/>
  <c r="F43" i="11"/>
  <c r="E24" i="11"/>
  <c r="F29" i="11"/>
  <c r="F45" i="11"/>
  <c r="F38" i="11"/>
  <c r="E19" i="11"/>
  <c r="F5" i="11"/>
  <c r="F39" i="11"/>
  <c r="F21" i="11"/>
  <c r="F20" i="11"/>
  <c r="E44" i="11"/>
  <c r="F28" i="11"/>
  <c r="E49" i="11"/>
  <c r="F40" i="11"/>
  <c r="E18" i="11"/>
  <c r="E13" i="11"/>
  <c r="E41" i="11"/>
  <c r="E31" i="11"/>
  <c r="E48" i="11"/>
  <c r="F44" i="11"/>
  <c r="E15" i="11"/>
  <c r="F22" i="11"/>
  <c r="F3" i="11"/>
  <c r="F15" i="11"/>
  <c r="E36" i="11"/>
  <c r="E42" i="11"/>
  <c r="E25" i="11"/>
  <c r="E46" i="11"/>
  <c r="F61" i="11"/>
  <c r="E14" i="11"/>
  <c r="F46" i="11"/>
  <c r="F26" i="11"/>
  <c r="E40" i="11"/>
  <c r="F33" i="11"/>
  <c r="F25" i="11"/>
  <c r="E26" i="11"/>
  <c r="F62" i="11"/>
  <c r="E38" i="11"/>
  <c r="F24" i="11"/>
  <c r="E39" i="11"/>
  <c r="E21" i="11"/>
  <c r="F18" i="11"/>
  <c r="E10" i="11"/>
  <c r="F14" i="11"/>
  <c r="F41" i="11"/>
  <c r="F23" i="11"/>
  <c r="F12" i="11"/>
  <c r="F16" i="11"/>
  <c r="F10" i="11"/>
  <c r="E29" i="11"/>
  <c r="E22" i="11"/>
  <c r="E35" i="11"/>
  <c r="E61" i="11"/>
  <c r="E37" i="11"/>
  <c r="E32" i="11"/>
  <c r="E27" i="11"/>
  <c r="F31" i="11"/>
  <c r="E45" i="11"/>
  <c r="E62" i="11"/>
  <c r="F48" i="11"/>
  <c r="F9" i="11"/>
  <c r="F27" i="11"/>
  <c r="E4" i="11"/>
  <c r="E8" i="11"/>
  <c r="E9" i="11"/>
  <c r="F37" i="11"/>
  <c r="E6" i="11"/>
  <c r="E20" i="11"/>
  <c r="E5" i="11"/>
  <c r="F11" i="11"/>
  <c r="E23" i="11"/>
  <c r="E34" i="11"/>
  <c r="F19" i="1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D12" i="15"/>
  <c r="D9" i="15"/>
  <c r="D8" i="15"/>
  <c r="D11" i="15"/>
  <c r="AD15" i="11" a="1"/>
  <c r="D13" i="15"/>
  <c r="D14" i="15"/>
  <c r="D7" i="15"/>
  <c r="D15" i="15"/>
  <c r="D10" i="15"/>
  <c r="AD11" i="11" a="1"/>
  <c r="D4" i="15"/>
  <c r="D5" i="15"/>
  <c r="D3" i="15"/>
  <c r="D2" i="15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A9" i="15"/>
  <c r="A10" i="15" l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<sst xmlns="http://schemas.openxmlformats.org/spreadsheetml/2006/main" count="10358" uniqueCount="4936">
  <si>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</si>
  <si>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</si>
  <si>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</si>
  <si>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</si>
  <si>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</si>
  <si>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</si>
  <si>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</si>
  <si>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</si>
  <si>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</si>
  <si>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</si>
  <si>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</si>
  <si>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</si>
  <si>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</si>
  <si>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</si>
  <si>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</si>
  <si>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</si>
  <si>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</si>
  <si>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</si>
  <si>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</si>
  <si>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</si>
  <si>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</si>
  <si>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</si>
  <si>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</si>
  <si>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</si>
  <si>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</si>
  <si>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</si>
  <si>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</si>
  <si>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</si>
  <si>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</si>
  <si>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</si>
  <si>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</si>
  <si>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</si>
  <si>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</si>
  <si>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</si>
  <si>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</si>
  <si>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</si>
  <si>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</si>
  <si>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</si>
  <si>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</si>
  <si>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</si>
  <si>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</si>
  <si>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</si>
  <si>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</si>
  <si>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</si>
  <si>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</si>
  <si>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</si>
  <si>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</si>
  <si>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</si>
  <si>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</si>
  <si>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</si>
  <si>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</si>
  <si>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</si>
  <si>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</si>
  <si>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</si>
  <si>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</si>
  <si>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</si>
  <si>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</si>
  <si>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</si>
  <si>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</si>
  <si>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</si>
  <si>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</si>
  <si>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</si>
  <si>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</si>
  <si>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</si>
  <si>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</si>
  <si>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</si>
  <si>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</si>
  <si>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</si>
  <si>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</si>
  <si>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</si>
  <si>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</si>
  <si>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</si>
  <si>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</si>
  <si>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</si>
  <si>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</si>
  <si>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</si>
  <si>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</si>
  <si>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</si>
  <si>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</si>
  <si>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</si>
  <si>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</si>
  <si>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</si>
  <si>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</si>
  <si>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</si>
  <si>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JPN</t>
  </si>
  <si>
    <t>ﾀｹｵｶ</t>
  </si>
  <si>
    <t>TAKEOKA</t>
  </si>
  <si>
    <t>ｼｮｳ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</si>
  <si>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</si>
  <si>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</si>
  <si>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</si>
  <si>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</si>
  <si>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</si>
  <si>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</si>
  <si>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</si>
  <si>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</si>
  <si>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ｱﾔ</t>
  </si>
  <si>
    <t>ｼｮｳｺﾞ</t>
  </si>
  <si>
    <t>Shogo</t>
  </si>
  <si>
    <t>ﾔﾏﾄ</t>
  </si>
  <si>
    <t>Yamato</t>
  </si>
  <si>
    <t>ﾜﾀﾞ</t>
  </si>
  <si>
    <t>WADA</t>
  </si>
  <si>
    <t>ｷｮｳﾔ</t>
  </si>
  <si>
    <t>ﾕｳｷ</t>
  </si>
  <si>
    <t>Yuki</t>
  </si>
  <si>
    <t>ﾖｼﾀﾞ</t>
  </si>
  <si>
    <t>ｺｳﾀ</t>
  </si>
  <si>
    <t>YOSHIDA</t>
  </si>
  <si>
    <t>Kota</t>
  </si>
  <si>
    <t>ﾊﾙｷ</t>
  </si>
  <si>
    <t>Haruki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</si>
  <si>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</si>
  <si>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</si>
  <si>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</si>
  <si>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</si>
  <si>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</si>
  <si>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</si>
  <si>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</si>
  <si>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</si>
  <si>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</si>
  <si>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</si>
  <si>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</si>
  <si>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</si>
  <si>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</si>
  <si>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</si>
  <si>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</si>
  <si>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</si>
  <si>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ﾀｲﾁ</t>
  </si>
  <si>
    <t>Taichi</t>
  </si>
  <si>
    <t>ｹｲ</t>
  </si>
  <si>
    <t>ﾕｲ</t>
  </si>
  <si>
    <t>Yui</t>
  </si>
  <si>
    <t>ﾀﾅｶ</t>
  </si>
  <si>
    <t>ﾘｮｳﾀ</t>
  </si>
  <si>
    <t>TANAKA</t>
  </si>
  <si>
    <t>Ryota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</si>
  <si>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</si>
  <si>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</si>
  <si>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</si>
  <si>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</si>
  <si>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ﾅｶｼﾞﾏ</t>
  </si>
  <si>
    <t>NAKAJIMA</t>
  </si>
  <si>
    <t>ｼｭﾝ</t>
  </si>
  <si>
    <t>Shun</t>
  </si>
  <si>
    <t>Kouki</t>
  </si>
  <si>
    <t>ｸﾏｶﾞｲ</t>
  </si>
  <si>
    <t>ﾀｹﾙ</t>
  </si>
  <si>
    <t>KUMAGAI</t>
  </si>
  <si>
    <t>Takeru</t>
  </si>
  <si>
    <t>ﾙｲ</t>
  </si>
  <si>
    <t>Rui</t>
  </si>
  <si>
    <t>ﾀｶｽｷﾞ</t>
  </si>
  <si>
    <t>TAKASUGI</t>
  </si>
  <si>
    <t>ｲﾜﾊｼ</t>
  </si>
  <si>
    <t>IWAHASHI</t>
  </si>
  <si>
    <t>ｵﾄｸﾞﾛ</t>
  </si>
  <si>
    <t>ｿﾗﾄ</t>
  </si>
  <si>
    <t>OTOGURO</t>
  </si>
  <si>
    <t>Sorato</t>
  </si>
  <si>
    <t>ｹｲﾀ</t>
  </si>
  <si>
    <t>Keita</t>
  </si>
  <si>
    <t>ﾄﾓﾔ</t>
  </si>
  <si>
    <t>Tomoya</t>
  </si>
  <si>
    <t>ﾉｸﾞﾁ</t>
  </si>
  <si>
    <t>NOGUCHI</t>
  </si>
  <si>
    <t>ﾋﾛﾄ</t>
  </si>
  <si>
    <t>Hiroto</t>
  </si>
  <si>
    <t>ｶﾝﾀ</t>
  </si>
  <si>
    <t>Kanta</t>
  </si>
  <si>
    <t>ｹﾝ</t>
  </si>
  <si>
    <t>Ken</t>
  </si>
  <si>
    <t>ﾅｲﾄｳ</t>
  </si>
  <si>
    <t>NAITO</t>
  </si>
  <si>
    <t>ﾀｶﾊｼ</t>
  </si>
  <si>
    <t>TAKAHASHI</t>
  </si>
  <si>
    <t>ﾆｼﾑﾗ</t>
  </si>
  <si>
    <t>NISHIMURA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</si>
  <si>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</si>
  <si>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</si>
  <si>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</si>
  <si>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</si>
  <si>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</si>
  <si>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</si>
  <si>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</si>
  <si>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</si>
  <si>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</si>
  <si>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</si>
  <si>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</si>
  <si>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KINOSHITA</t>
  </si>
  <si>
    <t>ｵｸﾀﾞ</t>
  </si>
  <si>
    <t>OKUDA</t>
  </si>
  <si>
    <t>ｴｲﾀ</t>
  </si>
  <si>
    <t>Eita</t>
  </si>
  <si>
    <t>ｱﾍﾞ</t>
  </si>
  <si>
    <t>ABE</t>
  </si>
  <si>
    <t>佐藤</t>
  </si>
  <si>
    <t>ｻﾄｳ</t>
  </si>
  <si>
    <t>SATO</t>
  </si>
  <si>
    <t>ｺｳｾｲ</t>
  </si>
  <si>
    <t>Kosei</t>
  </si>
  <si>
    <t>ﾕｳﾀ</t>
  </si>
  <si>
    <t>Yuta</t>
  </si>
  <si>
    <t>ﾀｸﾏ</t>
  </si>
  <si>
    <t>田中</t>
  </si>
  <si>
    <t>Takuma</t>
  </si>
  <si>
    <t>ﾋﾛｷ</t>
  </si>
  <si>
    <t>Hiroki</t>
  </si>
  <si>
    <t>ﾅｶｶﾞﾜ</t>
  </si>
  <si>
    <t>ﾀﾂｷ</t>
  </si>
  <si>
    <t>NAKAGAWA</t>
  </si>
  <si>
    <t>Tatsuki</t>
  </si>
  <si>
    <t>ﾔﾏﾓﾄ</t>
  </si>
  <si>
    <t>YAMAMOTO</t>
  </si>
  <si>
    <t>ﾘｮｳｽｹ</t>
  </si>
  <si>
    <t>Ryosuke</t>
  </si>
  <si>
    <t>ﾅｶﾞｼﾏ</t>
  </si>
  <si>
    <t>NAGASHIMA</t>
  </si>
  <si>
    <t>ﾕｳﾏ</t>
  </si>
  <si>
    <t>Yuma</t>
  </si>
  <si>
    <t>ﾘｮｳﾍｲ</t>
  </si>
  <si>
    <t>Ryohei</t>
  </si>
  <si>
    <t>ﾅﾘﾀ</t>
  </si>
  <si>
    <t>NARITA</t>
  </si>
  <si>
    <t>ｾﾅ</t>
  </si>
  <si>
    <t>Sena</t>
  </si>
  <si>
    <t>ﾀｲｾｲ</t>
  </si>
  <si>
    <t>Taisei</t>
  </si>
  <si>
    <t>ﾅﾕﾀ</t>
  </si>
  <si>
    <t>Nayuta</t>
  </si>
  <si>
    <t>ﾋﾛﾀ</t>
  </si>
  <si>
    <t>HIROTA</t>
  </si>
  <si>
    <t>ﾏﾂｵｶ</t>
  </si>
  <si>
    <t>MATSUOKA</t>
  </si>
  <si>
    <t>Kousei</t>
  </si>
  <si>
    <t>ﾕｳｾｲ</t>
  </si>
  <si>
    <t>Yusei</t>
  </si>
  <si>
    <t>ﾔﾏｸﾞﾁ</t>
  </si>
  <si>
    <t>YAMAGUCHI</t>
  </si>
  <si>
    <t>ｶﾜｻｷ</t>
  </si>
  <si>
    <t>KAWASAKI</t>
  </si>
  <si>
    <t>ｵｶﾞﾜ</t>
  </si>
  <si>
    <t>OGAWA</t>
  </si>
  <si>
    <t>ｺｳｽｹ</t>
  </si>
  <si>
    <t>Kosuke</t>
  </si>
  <si>
    <t>ﾚｲ</t>
  </si>
  <si>
    <t>Rei</t>
  </si>
  <si>
    <t>ﾌｸﾀﾞ</t>
  </si>
  <si>
    <t>FUKUDA</t>
  </si>
  <si>
    <t>ﾌｼﾞﾀ</t>
  </si>
  <si>
    <t>FUJITA</t>
  </si>
  <si>
    <t>ｹﾝﾀﾛｳ</t>
  </si>
  <si>
    <t>Kentaro</t>
  </si>
  <si>
    <t>ｿｳﾀ</t>
  </si>
  <si>
    <t>Sota</t>
  </si>
  <si>
    <t>ﾕｳｺﾞ</t>
  </si>
  <si>
    <t>Yugo</t>
  </si>
  <si>
    <t>TOMA</t>
  </si>
  <si>
    <t>ﾀﾞｲｽｹ</t>
  </si>
  <si>
    <t>Daisuke</t>
  </si>
  <si>
    <t>ｷｼﾀﾞ</t>
  </si>
  <si>
    <t>KISHIDA</t>
  </si>
  <si>
    <t>ﾘｭｳﾄ</t>
  </si>
  <si>
    <t>Ryuto</t>
  </si>
  <si>
    <t>ｶｽﾞｷ</t>
  </si>
  <si>
    <t>Kazuki</t>
  </si>
  <si>
    <t>ﾘｸ</t>
  </si>
  <si>
    <t>Riku</t>
  </si>
  <si>
    <t>ﾀﾞｲｷ</t>
  </si>
  <si>
    <t>Daiki</t>
  </si>
  <si>
    <t>ｼﾐｽﾞ</t>
  </si>
  <si>
    <t>SHIMIZU</t>
  </si>
  <si>
    <t>ｲﾁｶﾜ</t>
  </si>
  <si>
    <t>ｲﾉｳｴ</t>
  </si>
  <si>
    <t>INOUE</t>
  </si>
  <si>
    <t>ﾅｶﾑﾗ</t>
  </si>
  <si>
    <t>NAKAMURA</t>
  </si>
  <si>
    <t>ﾕｳﾔ</t>
  </si>
  <si>
    <t>Yuya</t>
  </si>
  <si>
    <t>ﾀｸﾐ</t>
  </si>
  <si>
    <t>Takumi</t>
  </si>
  <si>
    <t>ｷﾑﾗ</t>
  </si>
  <si>
    <t>KIMURA</t>
  </si>
  <si>
    <t>Hibiki</t>
  </si>
  <si>
    <t>ﾀﾞｲﾁ</t>
  </si>
  <si>
    <t>Daichi</t>
  </si>
  <si>
    <t>Sora</t>
  </si>
  <si>
    <t>ｼﾞｭﾝ</t>
  </si>
  <si>
    <t>大輝</t>
  </si>
  <si>
    <t>ｶﾈｺ</t>
  </si>
  <si>
    <t>KANEKO</t>
  </si>
  <si>
    <t>ﾕｳｽｹ</t>
  </si>
  <si>
    <t>Yusuke</t>
  </si>
  <si>
    <t>ｿﾗ</t>
  </si>
  <si>
    <t>MORI</t>
  </si>
  <si>
    <t>ﾀｸﾞﾁ</t>
  </si>
  <si>
    <t>TAGUCHI</t>
  </si>
  <si>
    <t>ﾖｺﾔﾏ</t>
  </si>
  <si>
    <t>YOKOYAMA</t>
  </si>
  <si>
    <t>Shoma</t>
  </si>
  <si>
    <t>ﾎﾝﾀﾞ</t>
  </si>
  <si>
    <t>HONDA</t>
  </si>
  <si>
    <t>ｵｸﾑﾗ</t>
  </si>
  <si>
    <t>OKUMURA</t>
  </si>
  <si>
    <t>ｼｵﾝ</t>
  </si>
  <si>
    <t>Shion</t>
  </si>
  <si>
    <t>ﾂｼﾏ</t>
  </si>
  <si>
    <t>TSUSHIMA</t>
  </si>
  <si>
    <t>ﾁﾋﾛ</t>
  </si>
  <si>
    <t>Chihiro</t>
  </si>
  <si>
    <t>ｵｵﾂｶ</t>
  </si>
  <si>
    <t>OTSUKA</t>
  </si>
  <si>
    <t>ｵｶﾀﾞ</t>
  </si>
  <si>
    <t>OKADA</t>
  </si>
  <si>
    <t>ｺｳﾀﾛｳ</t>
  </si>
  <si>
    <t>Kotaro</t>
  </si>
  <si>
    <t>ﾖｼﾉ</t>
  </si>
  <si>
    <t>YOSHINO</t>
  </si>
  <si>
    <t>ﾆｲﾀﾞ</t>
  </si>
  <si>
    <t>NIIDA</t>
  </si>
  <si>
    <t>ﾋﾛｾ</t>
  </si>
  <si>
    <t>HIROSE</t>
  </si>
  <si>
    <t>ｻｶｲ</t>
  </si>
  <si>
    <t>SAKAI</t>
  </si>
  <si>
    <t>ﾄﾀﾆ</t>
  </si>
  <si>
    <t>TOTANI</t>
  </si>
  <si>
    <t>鈴木</t>
  </si>
  <si>
    <t>ｽｽﾞｷ</t>
  </si>
  <si>
    <t>SUZUKI</t>
  </si>
  <si>
    <t>ｶｻｲ</t>
  </si>
  <si>
    <t>KASAI</t>
  </si>
  <si>
    <t>大久保</t>
  </si>
  <si>
    <t>ｵｵｸﾎﾞ</t>
  </si>
  <si>
    <t>OKUBO</t>
  </si>
  <si>
    <t>ﾐﾔｻﾞｷ</t>
  </si>
  <si>
    <t>MIYAZAKI</t>
  </si>
  <si>
    <t>ｳｴﾀﾞ</t>
  </si>
  <si>
    <t>UEDA</t>
  </si>
  <si>
    <t>ｶﾅﾀ</t>
  </si>
  <si>
    <t>Kanata</t>
  </si>
  <si>
    <t>ﾀﾌﾞﾁ</t>
  </si>
  <si>
    <t>TABUCHI</t>
  </si>
  <si>
    <t>ｸﾏｶﾞﾜ</t>
  </si>
  <si>
    <t>ﾋﾛﾔ</t>
  </si>
  <si>
    <t>KUMAGAWA</t>
  </si>
  <si>
    <t>Hiroya</t>
  </si>
  <si>
    <t>ﾀﾑﾗ</t>
  </si>
  <si>
    <t>TAMURA</t>
  </si>
  <si>
    <t>ｲﾂｷ</t>
  </si>
  <si>
    <t>Itsuki</t>
  </si>
  <si>
    <t>海斗</t>
  </si>
  <si>
    <t>ｶｲﾄ</t>
  </si>
  <si>
    <t>Kaito</t>
  </si>
  <si>
    <t>Souta</t>
  </si>
  <si>
    <t>ｺﾝﾄﾞｳ</t>
  </si>
  <si>
    <t>KONDO</t>
  </si>
  <si>
    <t>ﾏｻﾄ</t>
  </si>
  <si>
    <t>Masato</t>
  </si>
  <si>
    <t>ｿｳﾏ</t>
  </si>
  <si>
    <t>Soma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</si>
  <si>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</si>
  <si>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</si>
  <si>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</si>
  <si>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</si>
  <si>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</si>
  <si>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</si>
  <si>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</si>
  <si>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</si>
  <si>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ｲﾜｻｷ</t>
  </si>
  <si>
    <t>IWASAKI</t>
  </si>
  <si>
    <t>ﾀｷｻﾞﾜ</t>
  </si>
  <si>
    <t>TAKIZAWA</t>
  </si>
  <si>
    <t>ﾋｸﾞﾁ</t>
  </si>
  <si>
    <t>HIGUCHI</t>
  </si>
  <si>
    <t>ﾖｼﾉﾘ</t>
  </si>
  <si>
    <t>KOYAMA</t>
  </si>
  <si>
    <t>Yoshinori</t>
  </si>
  <si>
    <t>ﾌﾀﾊﾞ</t>
  </si>
  <si>
    <t>Futaba</t>
  </si>
  <si>
    <t>ﾘﾝﾀﾛｳ</t>
  </si>
  <si>
    <t>Rintaro</t>
  </si>
  <si>
    <t>ｻｲﾄｳ</t>
  </si>
  <si>
    <t>SAITO</t>
  </si>
  <si>
    <t>ﾕｳﾀﾞｲ</t>
  </si>
  <si>
    <t>Yudai</t>
  </si>
  <si>
    <t>ﾕﾂﾞｷ</t>
  </si>
  <si>
    <t>Yuzuki</t>
  </si>
  <si>
    <t>ｺｳﾍｲ</t>
  </si>
  <si>
    <t>Kohei</t>
  </si>
  <si>
    <t>ｳﾁﾔﾏ</t>
  </si>
  <si>
    <t>UCHIYAMA</t>
  </si>
  <si>
    <t>ﾐｷ</t>
  </si>
  <si>
    <t>ﾘｸﾄ</t>
  </si>
  <si>
    <t>Rikuto</t>
  </si>
  <si>
    <t>ONO</t>
  </si>
  <si>
    <t>陸</t>
  </si>
  <si>
    <t>ｽﾜ</t>
  </si>
  <si>
    <t>SUWA</t>
  </si>
  <si>
    <t>沖</t>
  </si>
  <si>
    <t>ｵｷ</t>
  </si>
  <si>
    <t>OKI</t>
  </si>
  <si>
    <t>ﾘｵ</t>
  </si>
  <si>
    <t>Rio</t>
  </si>
  <si>
    <t>ｺﾔﾏ</t>
  </si>
  <si>
    <t>遠藤</t>
  </si>
  <si>
    <t>ｴﾝﾄﾞｳ</t>
  </si>
  <si>
    <t>ENDO</t>
  </si>
  <si>
    <t>秋山</t>
  </si>
  <si>
    <t>ｱｷﾔﾏ</t>
  </si>
  <si>
    <t>AKIYAMA</t>
  </si>
  <si>
    <t>壮汰</t>
  </si>
  <si>
    <t>ﾋﾗﾉ</t>
  </si>
  <si>
    <t>HIRANO</t>
  </si>
  <si>
    <t>ﾅｶﾔﾏ</t>
  </si>
  <si>
    <t>ｹｲｼﾞ</t>
  </si>
  <si>
    <t>NAKAYAMA</t>
  </si>
  <si>
    <t>Keiji</t>
  </si>
  <si>
    <t>ﾋﾋﾞｷ</t>
  </si>
  <si>
    <t>ｻｶｸﾞﾁ</t>
  </si>
  <si>
    <t>ﾊﾙ</t>
  </si>
  <si>
    <t>SAKAGUCHI</t>
  </si>
  <si>
    <t>Haru</t>
  </si>
  <si>
    <t>ｽｶﾞﾜﾗ</t>
  </si>
  <si>
    <t>SUGAWARA</t>
  </si>
  <si>
    <t>ﾀｹﾀﾞ</t>
  </si>
  <si>
    <t>TAKEDA</t>
  </si>
  <si>
    <t>ﾚｵﾝ</t>
  </si>
  <si>
    <t>Reon</t>
  </si>
  <si>
    <t>ﾆｼﾔﾏ</t>
  </si>
  <si>
    <t>NISHIYAMA</t>
  </si>
  <si>
    <t>ﾌｼﾞﾜﾗ</t>
  </si>
  <si>
    <t>ﾔﾏｶﾜ</t>
  </si>
  <si>
    <t>ｵｳｽｹ</t>
  </si>
  <si>
    <t>YAMAKAWA</t>
  </si>
  <si>
    <t>Osuke</t>
  </si>
  <si>
    <t>ｷﾀﾅﾐ</t>
  </si>
  <si>
    <t>KITANAMI</t>
  </si>
  <si>
    <t>ｾﾗ</t>
  </si>
  <si>
    <t>Sera</t>
  </si>
  <si>
    <t>ﾅｵｷ</t>
  </si>
  <si>
    <t>Naoki</t>
  </si>
  <si>
    <t>新規</t>
  </si>
  <si>
    <t>ｶﾉｳ</t>
  </si>
  <si>
    <t>KANO</t>
  </si>
  <si>
    <t>ｵｵｶﾜ</t>
  </si>
  <si>
    <t>OKAWA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</si>
  <si>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</si>
  <si>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</si>
  <si>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</si>
  <si>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</si>
  <si>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</si>
  <si>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</si>
  <si>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</si>
  <si>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</si>
  <si>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</si>
  <si>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</si>
  <si>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</si>
  <si>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</si>
  <si>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</si>
  <si>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</si>
  <si>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</si>
  <si>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</si>
  <si>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</si>
  <si>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</si>
  <si>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</si>
  <si>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</si>
  <si>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</si>
  <si>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</si>
  <si>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</si>
  <si>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</si>
  <si>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</si>
  <si>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</si>
  <si>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</si>
  <si>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</si>
  <si>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</si>
  <si>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ISHII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</si>
  <si>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</si>
  <si>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</si>
  <si>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</si>
  <si>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</si>
  <si>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</si>
  <si>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</si>
  <si>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</si>
  <si>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</si>
  <si>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</si>
  <si>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</si>
  <si>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</si>
  <si>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</si>
  <si>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</si>
  <si>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</si>
  <si>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</si>
  <si>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</si>
  <si>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</si>
  <si>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</si>
  <si>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</si>
  <si>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</si>
  <si>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</si>
  <si>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</si>
  <si>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</si>
  <si>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</si>
  <si>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</si>
  <si>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</si>
  <si>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</si>
  <si>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</si>
  <si>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</si>
  <si>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</si>
  <si>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</si>
  <si>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2008.12.24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</si>
  <si>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</si>
  <si>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</si>
  <si>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</si>
  <si>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</si>
  <si>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</si>
  <si>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</si>
  <si>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</si>
  <si>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</si>
  <si>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</si>
  <si>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</si>
  <si>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</si>
  <si>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</si>
  <si>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</si>
  <si>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</si>
  <si>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</si>
  <si>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</si>
  <si>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</si>
  <si>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</si>
  <si>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</si>
  <si>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</si>
  <si>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</si>
  <si>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</si>
  <si>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</si>
  <si>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</si>
  <si>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</si>
  <si>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</si>
  <si>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</si>
  <si>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</si>
  <si>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</si>
  <si>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</si>
  <si>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</si>
  <si>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</si>
  <si>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</si>
  <si>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</si>
  <si>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</si>
  <si>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</si>
  <si>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</si>
  <si>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</si>
  <si>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</si>
  <si>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</si>
  <si>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</si>
  <si>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</si>
  <si>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</si>
  <si>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</si>
  <si>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</si>
  <si>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</si>
  <si>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</si>
  <si>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</si>
  <si>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</si>
  <si>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</si>
  <si>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</si>
  <si>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</si>
  <si>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</si>
  <si>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</si>
  <si>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</si>
  <si>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</si>
  <si>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</si>
  <si>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</si>
  <si>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</si>
  <si>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</si>
  <si>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</si>
  <si>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</si>
  <si>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</si>
  <si>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</si>
  <si>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</si>
  <si>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</si>
  <si>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</si>
  <si>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</si>
  <si>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</si>
  <si>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</si>
  <si>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</si>
  <si>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</si>
  <si>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</si>
  <si>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</si>
  <si>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</si>
  <si>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</si>
  <si>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</si>
  <si>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</si>
  <si>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</si>
  <si>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</si>
  <si>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</si>
  <si>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</si>
  <si>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</si>
  <si>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</si>
  <si>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</si>
  <si>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</si>
  <si>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</si>
  <si>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</si>
  <si>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</si>
  <si>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</si>
  <si>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</si>
  <si>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</si>
  <si>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</si>
  <si>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</si>
  <si>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</si>
  <si>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</si>
  <si>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</si>
  <si>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</si>
  <si>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</si>
  <si>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</si>
  <si>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</si>
  <si>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</si>
  <si>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</si>
  <si>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</si>
  <si>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</si>
  <si>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</si>
  <si>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</si>
  <si>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</si>
  <si>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</si>
  <si>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</si>
  <si>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</si>
  <si>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</si>
  <si>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</si>
  <si>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</si>
  <si>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</si>
  <si>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</si>
  <si>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</si>
  <si>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</si>
  <si>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</si>
  <si>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</si>
  <si>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</si>
  <si>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</si>
  <si>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</si>
  <si>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</si>
  <si>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</si>
  <si>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</si>
  <si>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</si>
  <si>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</si>
  <si>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</si>
  <si>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</si>
  <si>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</si>
  <si>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</si>
  <si>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</si>
  <si>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</si>
  <si>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</si>
  <si>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</si>
  <si>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</si>
  <si>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</si>
  <si>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</si>
  <si>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</si>
  <si>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</si>
  <si>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</si>
  <si>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</si>
  <si>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</si>
  <si>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</si>
  <si>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</si>
  <si>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</si>
  <si>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</si>
  <si>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</si>
  <si>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</si>
  <si>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</si>
  <si>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</si>
  <si>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</si>
  <si>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</si>
  <si>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</si>
  <si>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</si>
  <si>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</si>
  <si>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</si>
  <si>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</si>
  <si>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</si>
  <si>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</si>
  <si>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</si>
  <si>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</si>
  <si>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</si>
  <si>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</si>
  <si>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</si>
  <si>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</si>
  <si>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</si>
  <si>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</si>
  <si>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</si>
  <si>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</si>
  <si>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</si>
  <si>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</si>
  <si>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</si>
  <si>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</si>
  <si>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</si>
  <si>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</si>
  <si>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</si>
  <si>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</si>
  <si>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</si>
  <si>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</si>
  <si>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</si>
  <si>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</si>
  <si>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</si>
  <si>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</si>
  <si>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</si>
  <si>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</si>
  <si>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</si>
  <si>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</si>
  <si>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</si>
  <si>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</si>
  <si>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</si>
  <si>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</si>
  <si>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</si>
  <si>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</si>
  <si>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</si>
  <si>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</si>
  <si>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</si>
  <si>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</si>
  <si>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</si>
  <si>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</si>
  <si>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</si>
  <si>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</si>
  <si>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</si>
  <si>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</si>
  <si>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</si>
  <si>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</si>
  <si>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</si>
  <si>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</si>
  <si>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</si>
  <si>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</si>
  <si>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</si>
  <si>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</si>
  <si>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</si>
  <si>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</si>
  <si>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</si>
  <si>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</si>
  <si>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</si>
  <si>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</si>
  <si>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</si>
  <si>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</si>
  <si>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</si>
  <si>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</si>
  <si>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</si>
  <si>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</si>
  <si>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</si>
  <si>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</si>
  <si>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</si>
  <si>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</si>
  <si>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</si>
  <si>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ﾊﾔｼ</t>
  </si>
  <si>
    <t>ｶｲﾘ</t>
  </si>
  <si>
    <t>HAYASHI</t>
  </si>
  <si>
    <t>Kairi</t>
  </si>
  <si>
    <t>ﾏｴﾀﾞ</t>
  </si>
  <si>
    <t>MAEDA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</si>
  <si>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</si>
  <si>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</si>
  <si>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</si>
  <si>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</si>
  <si>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</si>
  <si>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</si>
  <si>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</si>
  <si>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</si>
  <si>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</si>
  <si>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</si>
  <si>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</si>
  <si>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</si>
  <si>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</si>
  <si>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</si>
  <si>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</si>
  <si>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</si>
  <si>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</si>
  <si>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</si>
  <si>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</si>
  <si>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2008.11.21</t>
  </si>
  <si>
    <t>ﾄｸﾅｶﾞ</t>
  </si>
  <si>
    <t>TOKUNAGA</t>
  </si>
  <si>
    <t>2008.06.27</t>
  </si>
  <si>
    <t>FUJIWARA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</si>
  <si>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</si>
  <si>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</si>
  <si>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</si>
  <si>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</si>
  <si>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</si>
  <si>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</si>
  <si>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</si>
  <si>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</si>
  <si>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</si>
  <si>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</si>
  <si>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</si>
  <si>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</si>
  <si>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</si>
  <si>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</si>
  <si>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</si>
  <si>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</si>
  <si>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</si>
  <si>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</si>
  <si>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</si>
  <si>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</si>
  <si>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</si>
  <si>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</si>
  <si>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</si>
  <si>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</si>
  <si>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三浦</t>
  </si>
  <si>
    <t>篤</t>
  </si>
  <si>
    <t>2008.10.20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</si>
  <si>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</si>
  <si>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</si>
  <si>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</si>
  <si>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</si>
  <si>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</si>
  <si>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</si>
  <si>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</si>
  <si>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</si>
  <si>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</si>
  <si>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</si>
  <si>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</si>
  <si>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</si>
  <si>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</si>
  <si>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</si>
  <si>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</si>
  <si>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</si>
  <si>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</si>
  <si>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</si>
  <si>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</si>
  <si>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</si>
  <si>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</si>
  <si>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</si>
  <si>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</si>
  <si>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</si>
  <si>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</si>
  <si>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</si>
  <si>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</si>
  <si>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</si>
  <si>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</si>
  <si>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</si>
  <si>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</si>
  <si>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</si>
  <si>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</si>
  <si>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</si>
  <si>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</si>
  <si>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</si>
  <si>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</si>
  <si>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</si>
  <si>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</si>
  <si>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</si>
  <si>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</si>
  <si>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</si>
  <si>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</si>
  <si>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</si>
  <si>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</si>
  <si>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</si>
  <si>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</si>
  <si>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</si>
  <si>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</si>
  <si>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</si>
  <si>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</si>
  <si>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</si>
  <si>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</si>
  <si>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</si>
  <si>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</si>
  <si>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</si>
  <si>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ｲｼﾊﾞｼ</t>
  </si>
  <si>
    <t>ISHIBASHI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</si>
  <si>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</si>
  <si>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</si>
  <si>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</si>
  <si>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</si>
  <si>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</si>
  <si>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</si>
  <si>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</si>
  <si>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</si>
  <si>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</si>
  <si>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</si>
  <si>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</si>
  <si>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</si>
  <si>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</si>
  <si>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</si>
  <si>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</si>
  <si>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</si>
  <si>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</si>
  <si>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</si>
  <si>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</si>
  <si>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</si>
  <si>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</si>
  <si>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</si>
  <si>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2008.4.23</t>
  </si>
  <si>
    <t>金本</t>
  </si>
  <si>
    <t>悠悟</t>
  </si>
  <si>
    <t>KANEMOTO</t>
  </si>
  <si>
    <t>2008.5.28</t>
  </si>
  <si>
    <t>久保田</t>
  </si>
  <si>
    <t>健斗</t>
  </si>
  <si>
    <t>阿部</t>
  </si>
  <si>
    <t>ﾔﾍﾞ</t>
  </si>
  <si>
    <t>YABE</t>
  </si>
  <si>
    <t>2008.12.01</t>
  </si>
  <si>
    <t>高橋</t>
  </si>
  <si>
    <t>蒼平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</si>
  <si>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</si>
  <si>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</si>
  <si>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</si>
  <si>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</si>
  <si>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</si>
  <si>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</si>
  <si>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</si>
  <si>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</si>
  <si>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</si>
  <si>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</si>
  <si>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</si>
  <si>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</si>
  <si>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</si>
  <si>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</si>
  <si>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</si>
  <si>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</si>
  <si>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</si>
  <si>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</si>
  <si>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</si>
  <si>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</si>
  <si>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</si>
  <si>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</si>
  <si>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</si>
  <si>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</si>
  <si>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</si>
  <si>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</si>
  <si>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若宮</t>
  </si>
  <si>
    <t>颯汰</t>
  </si>
  <si>
    <t>ﾜｶﾐﾔ</t>
  </si>
  <si>
    <t>WAKAMIYA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</si>
  <si>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</si>
  <si>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</si>
  <si>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</si>
  <si>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</si>
  <si>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</si>
  <si>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</si>
  <si>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</si>
  <si>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</si>
  <si>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</si>
  <si>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</si>
  <si>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</si>
  <si>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</si>
  <si>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</si>
  <si>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</si>
  <si>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</si>
  <si>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</si>
  <si>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</si>
  <si>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</si>
  <si>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</si>
  <si>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</si>
  <si>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ﾎﾂﾞﾐ</t>
  </si>
  <si>
    <t>HOZUMI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</si>
  <si>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</si>
  <si>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</si>
  <si>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</si>
  <si>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</si>
  <si>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</si>
  <si>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</si>
  <si>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</si>
  <si>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</si>
  <si>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</si>
  <si>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</si>
  <si>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</si>
  <si>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</si>
  <si>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</si>
  <si>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</si>
  <si>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SASAKI</t>
  </si>
  <si>
    <t>ｴｸﾞﾁ</t>
  </si>
  <si>
    <t>ﾕﾒﾄ</t>
  </si>
  <si>
    <t>EGUCHI</t>
  </si>
  <si>
    <t>Yumeto</t>
  </si>
  <si>
    <t>2008.10.9</t>
  </si>
  <si>
    <t>ナンバー</t>
  </si>
  <si>
    <t>ｺｺﾐ</t>
  </si>
  <si>
    <t>Kokomi</t>
  </si>
  <si>
    <t>Yuna</t>
  </si>
  <si>
    <t>ｻﾅ</t>
  </si>
  <si>
    <t>Sana</t>
  </si>
  <si>
    <t>ﾏﾎ</t>
  </si>
  <si>
    <t>Maho</t>
  </si>
  <si>
    <t>Seina</t>
  </si>
  <si>
    <t>Miu</t>
  </si>
  <si>
    <t>ｱﾔｶ</t>
  </si>
  <si>
    <t>Ayaka</t>
  </si>
  <si>
    <t>ﾋﾏﾘ</t>
  </si>
  <si>
    <t>Himari</t>
  </si>
  <si>
    <t>ﾀｶｷﾞ</t>
  </si>
  <si>
    <t>TAKAGI</t>
  </si>
  <si>
    <t>ﾜｶﾅ</t>
  </si>
  <si>
    <t>Wakana</t>
  </si>
  <si>
    <t>ﾐｸ</t>
  </si>
  <si>
    <t>Miku</t>
  </si>
  <si>
    <t>ｵｵﾀ</t>
  </si>
  <si>
    <t>ｻﾝﾉﾐﾔ</t>
  </si>
  <si>
    <t>ﾊﾙｶ</t>
  </si>
  <si>
    <t>SANNOMIYA</t>
  </si>
  <si>
    <t>Haruka</t>
  </si>
  <si>
    <t>ﾕﾒ</t>
  </si>
  <si>
    <t>Yume</t>
  </si>
  <si>
    <t>ﾘﾅ</t>
  </si>
  <si>
    <t>Rina</t>
  </si>
  <si>
    <t>ﾎﾉｶ</t>
  </si>
  <si>
    <t>Honoka</t>
  </si>
  <si>
    <t>ｼｵﾘ</t>
  </si>
  <si>
    <t>Shiori</t>
  </si>
  <si>
    <t>ﾋﾅﾀ</t>
  </si>
  <si>
    <t>Rin</t>
  </si>
  <si>
    <t>ｻｷ</t>
  </si>
  <si>
    <t>Saki</t>
  </si>
  <si>
    <t>ﾕｳﾅ</t>
  </si>
  <si>
    <t>ｶﾐﾑﾗ</t>
  </si>
  <si>
    <t>KAMIMURA</t>
  </si>
  <si>
    <t>Hinata</t>
  </si>
  <si>
    <t>ｱｺ</t>
  </si>
  <si>
    <t>Ako</t>
  </si>
  <si>
    <t>ﾐﾕ</t>
  </si>
  <si>
    <t>Miyu</t>
  </si>
  <si>
    <t>ｵｷﾞﾉ</t>
  </si>
  <si>
    <t>ﾏﾅ</t>
  </si>
  <si>
    <t>OGINO</t>
  </si>
  <si>
    <t>Mana</t>
  </si>
  <si>
    <t>ﾒｲ</t>
  </si>
  <si>
    <t>Mei</t>
  </si>
  <si>
    <t>ｼｮｳｼﾞ</t>
  </si>
  <si>
    <t>ｻｸ</t>
  </si>
  <si>
    <t>SHOJI</t>
  </si>
  <si>
    <t>Saku</t>
  </si>
  <si>
    <t>ﾓﾘ</t>
  </si>
  <si>
    <t>ﾎｿｶﾜ</t>
  </si>
  <si>
    <t>HOSOKAWA</t>
  </si>
  <si>
    <t>ﾐﾔﾓﾄ</t>
  </si>
  <si>
    <t>ﾅﾅｶ</t>
  </si>
  <si>
    <t>MIYAMOTO</t>
  </si>
  <si>
    <t>Nanaka</t>
  </si>
  <si>
    <t>ﾏｵ</t>
  </si>
  <si>
    <t>Mao</t>
  </si>
  <si>
    <t>ﾐｶ</t>
  </si>
  <si>
    <t>Mika</t>
  </si>
  <si>
    <t>ｸﾛｻｷ</t>
  </si>
  <si>
    <t>KUROSAKI</t>
  </si>
  <si>
    <t>Aya</t>
  </si>
  <si>
    <t>ｱﾝ</t>
  </si>
  <si>
    <t>ｱｷﾓﾄ</t>
  </si>
  <si>
    <t>ﾐｳ</t>
  </si>
  <si>
    <t>AKIMOTO</t>
  </si>
  <si>
    <t>ｱﾝﾄﾞｳ</t>
  </si>
  <si>
    <t>ANDO</t>
  </si>
  <si>
    <t>ﾄﾐｵｶ</t>
  </si>
  <si>
    <t>ﾕﾘ</t>
  </si>
  <si>
    <t>Yuri</t>
  </si>
  <si>
    <t>ﾁﾎ</t>
  </si>
  <si>
    <t>Chiho</t>
  </si>
  <si>
    <t>ﾔﾏｻﾞｷ</t>
  </si>
  <si>
    <t>YAMAZAKI</t>
  </si>
  <si>
    <t>ﾂﾙｵｶ</t>
  </si>
  <si>
    <t>TSURUOKA</t>
  </si>
  <si>
    <t>NAKANO</t>
  </si>
  <si>
    <t>ﾏﾂｼﾀ</t>
  </si>
  <si>
    <t>MATSUSHITA</t>
  </si>
  <si>
    <t>ﾔﾏﾀﾞ</t>
  </si>
  <si>
    <t>YAMADA</t>
  </si>
  <si>
    <t>ﾘｺ</t>
  </si>
  <si>
    <t>Riko</t>
  </si>
  <si>
    <t>Haruhi</t>
  </si>
  <si>
    <t>ｶﾘﾝ</t>
  </si>
  <si>
    <t>Karin</t>
  </si>
  <si>
    <t>ﾊﾅｴ</t>
  </si>
  <si>
    <t>Hanae</t>
  </si>
  <si>
    <t>ｶﾎ</t>
  </si>
  <si>
    <t>Kaho</t>
  </si>
  <si>
    <t>碧</t>
  </si>
  <si>
    <t>西村</t>
  </si>
  <si>
    <t>ﾄﾓﾉ</t>
  </si>
  <si>
    <t>ﾕｳｶ</t>
  </si>
  <si>
    <t>Yuka</t>
  </si>
  <si>
    <t>ｱﾔﾈ</t>
  </si>
  <si>
    <t>Ayane</t>
  </si>
  <si>
    <t>ﾁｻ</t>
  </si>
  <si>
    <t>Chisa</t>
  </si>
  <si>
    <t>華蓮</t>
  </si>
  <si>
    <t>ｶﾚﾝ</t>
  </si>
  <si>
    <t>Karen</t>
  </si>
  <si>
    <t>西山</t>
  </si>
  <si>
    <t>ｵｵﾉ</t>
  </si>
  <si>
    <t>ﾏｲ</t>
  </si>
  <si>
    <t>Mai</t>
  </si>
  <si>
    <t>ﾀﾃｲｼ</t>
  </si>
  <si>
    <t>TATEISHI</t>
  </si>
  <si>
    <t>ﾊﾞﾊﾞ</t>
  </si>
  <si>
    <t>BABA</t>
  </si>
  <si>
    <t>ﾐｵ</t>
  </si>
  <si>
    <t>Mio</t>
  </si>
  <si>
    <t>ｱﾗｲ</t>
  </si>
  <si>
    <t>ARAI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</si>
  <si>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</si>
  <si>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</si>
  <si>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</si>
  <si>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</si>
  <si>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</si>
  <si>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</si>
  <si>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</si>
  <si>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</si>
  <si>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</si>
  <si>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</si>
  <si>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</si>
  <si>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</si>
  <si>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</si>
  <si>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ATARASHI</t>
  </si>
  <si>
    <t>2008.09.22</t>
  </si>
  <si>
    <t>ﾐﾗｲ</t>
  </si>
  <si>
    <t>2009.02.24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</si>
  <si>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</si>
  <si>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</si>
  <si>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</si>
  <si>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</si>
  <si>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</si>
  <si>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</si>
  <si>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</si>
  <si>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</si>
  <si>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</si>
  <si>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</si>
  <si>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</si>
  <si>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</si>
  <si>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</si>
  <si>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</si>
  <si>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</si>
  <si>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</si>
  <si>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</si>
  <si>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</si>
  <si>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</si>
  <si>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</si>
  <si>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</si>
  <si>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</si>
  <si>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</si>
  <si>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</si>
  <si>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</si>
  <si>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</si>
  <si>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</si>
  <si>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</si>
  <si>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</si>
  <si>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</si>
  <si>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</si>
  <si>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</si>
  <si>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</si>
  <si>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</si>
  <si>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YUI</t>
  </si>
  <si>
    <t>2008.6.21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</si>
  <si>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</si>
  <si>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</si>
  <si>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</si>
  <si>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</si>
  <si>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</si>
  <si>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</si>
  <si>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</si>
  <si>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</si>
  <si>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</si>
  <si>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</si>
  <si>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</si>
  <si>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</si>
  <si>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</si>
  <si>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</si>
  <si>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</si>
  <si>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</si>
  <si>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</si>
  <si>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</si>
  <si>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</si>
  <si>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</si>
  <si>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</si>
  <si>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</si>
  <si>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</si>
  <si>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</si>
  <si>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</si>
  <si>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</si>
  <si>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</si>
  <si>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</si>
  <si>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</si>
  <si>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</si>
  <si>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</si>
  <si>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</si>
  <si>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</si>
  <si>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</si>
  <si>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</si>
  <si>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</si>
  <si>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</si>
  <si>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</si>
  <si>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</si>
  <si>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</si>
  <si>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</si>
  <si>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</si>
  <si>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</si>
  <si>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</si>
  <si>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</si>
  <si>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</si>
  <si>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</si>
  <si>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</si>
  <si>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</si>
  <si>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</si>
  <si>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</si>
  <si>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</si>
  <si>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</si>
  <si>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</si>
  <si>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</si>
  <si>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</si>
  <si>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</si>
  <si>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</si>
  <si>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</si>
  <si>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</si>
  <si>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</si>
  <si>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</si>
  <si>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</si>
  <si>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</si>
  <si>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</si>
  <si>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</si>
  <si>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</si>
  <si>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</si>
  <si>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</si>
  <si>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</si>
  <si>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</si>
  <si>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</si>
  <si>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</si>
  <si>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</si>
  <si>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</si>
  <si>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</si>
  <si>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</si>
  <si>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</si>
  <si>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</si>
  <si>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</si>
  <si>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</si>
  <si>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</si>
  <si>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</si>
  <si>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</si>
  <si>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</si>
  <si>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</si>
  <si>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</si>
  <si>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</si>
  <si>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</si>
  <si>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</si>
  <si>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</si>
  <si>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</si>
  <si>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</si>
  <si>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</si>
  <si>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</si>
  <si>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</si>
  <si>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</si>
  <si>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</si>
  <si>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</si>
  <si>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</si>
  <si>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</si>
  <si>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</si>
  <si>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</si>
  <si>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</si>
  <si>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</si>
  <si>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</si>
  <si>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</si>
  <si>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</si>
  <si>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</si>
  <si>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</si>
  <si>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</si>
  <si>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</si>
  <si>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</si>
  <si>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</si>
  <si>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</si>
  <si>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</si>
  <si>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</si>
  <si>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</si>
  <si>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</si>
  <si>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</si>
  <si>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</si>
  <si>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</si>
  <si>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福脇</t>
  </si>
  <si>
    <t>蓮那</t>
  </si>
  <si>
    <t>ﾌｸﾜｷ</t>
  </si>
  <si>
    <t>2008.08.09</t>
  </si>
  <si>
    <t>2008.5.3</t>
  </si>
  <si>
    <t>ｻﾗ</t>
  </si>
  <si>
    <t>Sara</t>
  </si>
  <si>
    <t>2008.12.1</t>
  </si>
  <si>
    <t>2009.1.19</t>
  </si>
  <si>
    <t>2009.1.21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</si>
  <si>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</si>
  <si>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</si>
  <si>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</si>
  <si>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</si>
  <si>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</si>
  <si>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</si>
  <si>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</si>
  <si>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</si>
  <si>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</si>
  <si>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</si>
  <si>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</si>
  <si>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</si>
  <si>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</si>
  <si>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</si>
  <si>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</si>
  <si>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</si>
  <si>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</si>
  <si>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</si>
  <si>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</si>
  <si>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</si>
  <si>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</si>
  <si>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</si>
  <si>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</si>
  <si>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</si>
  <si>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</si>
  <si>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</si>
  <si>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</si>
  <si>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</si>
  <si>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</si>
  <si>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</si>
  <si>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</si>
  <si>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</si>
  <si>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2008.5.13</t>
  </si>
  <si>
    <t>ﾆｼﾊﾞﾔｼ</t>
  </si>
  <si>
    <t>NISHIBAYASHI</t>
  </si>
  <si>
    <t>波根</t>
  </si>
  <si>
    <t>果璃</t>
  </si>
  <si>
    <t>ﾊﾈ</t>
  </si>
  <si>
    <t>HANE</t>
  </si>
  <si>
    <t>2009.03.28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</si>
  <si>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</si>
  <si>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</si>
  <si>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</si>
  <si>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</si>
  <si>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</si>
  <si>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</si>
  <si>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</si>
  <si>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</si>
  <si>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</si>
  <si>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</si>
  <si>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</si>
  <si>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</si>
  <si>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</si>
  <si>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</si>
  <si>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</si>
  <si>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</si>
  <si>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</si>
  <si>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</si>
  <si>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</si>
  <si>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</si>
  <si>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</si>
  <si>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</si>
  <si>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</si>
  <si>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</si>
  <si>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</si>
  <si>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</si>
  <si>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</si>
  <si>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</si>
  <si>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</si>
  <si>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</si>
  <si>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稲垣</t>
  </si>
  <si>
    <t>桃</t>
  </si>
  <si>
    <t>ｲﾅｶﾞｷ</t>
  </si>
  <si>
    <t>ﾓﾓ</t>
  </si>
  <si>
    <t>INAGAKI</t>
  </si>
  <si>
    <t>Momo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</si>
  <si>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</si>
  <si>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</si>
  <si>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</si>
  <si>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</si>
  <si>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</si>
  <si>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</si>
  <si>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</si>
  <si>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</si>
  <si>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</si>
  <si>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せい奈</t>
  </si>
  <si>
    <t>2008.6.16</t>
  </si>
  <si>
    <t>清田</t>
  </si>
  <si>
    <t>萌衣</t>
  </si>
  <si>
    <t>ｷﾖﾀ</t>
  </si>
  <si>
    <t>KIYOTA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</si>
  <si>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</si>
  <si>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</si>
  <si>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</si>
  <si>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</si>
  <si>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</si>
  <si>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</si>
  <si>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</si>
  <si>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</si>
  <si>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</si>
  <si>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</si>
  <si>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</si>
  <si>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</si>
  <si>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</si>
  <si>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ﾐｻ</t>
  </si>
  <si>
    <t>Misa</t>
  </si>
  <si>
    <t>ｷｽﾞﾅ</t>
  </si>
  <si>
    <t>Kizuna</t>
  </si>
  <si>
    <t>2008.6.17</t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</si>
  <si>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</si>
  <si>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</si>
  <si>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</si>
  <si>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</si>
  <si>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</si>
  <si>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</si>
  <si>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</si>
  <si>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</si>
  <si>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</si>
  <si>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</si>
  <si>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</si>
  <si>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</si>
  <si>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</si>
  <si>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</si>
  <si>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</si>
  <si>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</si>
  <si>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</si>
  <si>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</si>
  <si>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</si>
  <si>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</si>
  <si>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</si>
  <si>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</si>
  <si>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</si>
  <si>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</si>
  <si>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</si>
  <si>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</si>
  <si>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</si>
  <si>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</si>
  <si>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</si>
  <si>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</si>
  <si>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</si>
  <si>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</si>
  <si>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</si>
  <si>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</si>
  <si>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</si>
  <si>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</si>
  <si>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</si>
  <si>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</si>
  <si>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</si>
  <si>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</si>
  <si>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</si>
  <si>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</si>
  <si>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</si>
  <si>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</si>
  <si>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</si>
  <si>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</si>
  <si>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</si>
  <si>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</si>
  <si>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</si>
  <si>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</si>
  <si>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</si>
  <si>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</si>
  <si>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</si>
  <si>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ﾌﾅﾊﾞｼｼﾊﾞﾔﾏ</t>
  </si>
  <si>
    <t>ｲﾁｶﾜﾅﾅ</t>
  </si>
  <si>
    <t>ﾐﾅﾐｷﾞｮｳﾄｸ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</si>
  <si>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</si>
  <si>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</si>
  <si>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</si>
  <si>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</si>
  <si>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</si>
  <si>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</si>
  <si>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</si>
  <si>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</si>
  <si>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</si>
  <si>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</si>
  <si>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</si>
  <si>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</si>
  <si>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</si>
  <si>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</si>
  <si>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</si>
  <si>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</si>
  <si>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</si>
  <si>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</si>
  <si>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</si>
  <si>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</si>
  <si>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</si>
  <si>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</si>
  <si>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</si>
  <si>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</si>
  <si>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2009.03.18</t>
  </si>
  <si>
    <t>陸</t>
    <rPh sb="0" eb="1">
      <t>リク</t>
    </rPh>
    <phoneticPr fontId="2"/>
  </si>
  <si>
    <t>KUMODA</t>
  </si>
  <si>
    <t>ARINOBU</t>
  </si>
  <si>
    <t>FUKUSHIMA</t>
  </si>
  <si>
    <t>RIN</t>
  </si>
  <si>
    <t>哲弥</t>
  </si>
  <si>
    <t>ﾃﾂﾔ</t>
  </si>
  <si>
    <t>Tetsuya</t>
  </si>
  <si>
    <t>ﾓﾄﾔﾏ</t>
  </si>
  <si>
    <t>MOTOYAMA</t>
  </si>
  <si>
    <t>2008.04.02</t>
  </si>
  <si>
    <t>伏見</t>
  </si>
  <si>
    <t>和馬</t>
  </si>
  <si>
    <t>ﾌｼﾐ</t>
  </si>
  <si>
    <t>FUSHIMI</t>
  </si>
  <si>
    <t>大塚</t>
  </si>
  <si>
    <t>憐</t>
  </si>
  <si>
    <t>ﾚﾝ</t>
  </si>
  <si>
    <t>Ren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</si>
  <si>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</si>
  <si>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</si>
  <si>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</si>
  <si>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</si>
  <si>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</si>
  <si>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</si>
  <si>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</si>
  <si>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</si>
  <si>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石井</t>
  </si>
  <si>
    <t>翔大</t>
  </si>
  <si>
    <t>祐梧</t>
  </si>
  <si>
    <t>ｺｲﾄﾞ</t>
  </si>
  <si>
    <t>KOIDO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</si>
  <si>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</si>
  <si>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</si>
  <si>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</si>
  <si>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</si>
  <si>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</si>
  <si>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</si>
  <si>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</si>
  <si>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</si>
  <si>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</si>
  <si>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</si>
  <si>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成真</t>
  </si>
  <si>
    <t>千本</t>
  </si>
  <si>
    <t>光太</t>
  </si>
  <si>
    <t>ﾁﾓﾄ</t>
  </si>
  <si>
    <t>CHIMOTO</t>
  </si>
  <si>
    <t>響主</t>
  </si>
  <si>
    <t>圭聖</t>
  </si>
  <si>
    <t>ｹｲｾｲ</t>
  </si>
  <si>
    <t>Keisei</t>
  </si>
  <si>
    <t>原</t>
  </si>
  <si>
    <t>杏輔</t>
  </si>
  <si>
    <t>ｷｮｳｽｹ</t>
  </si>
  <si>
    <t>Kyosuke</t>
  </si>
  <si>
    <t>那由多</t>
  </si>
  <si>
    <t>2008.12.29</t>
  </si>
  <si>
    <t>岸田</t>
  </si>
  <si>
    <t>龍毘</t>
    <rPh sb="0" eb="1">
      <t>リュウ</t>
    </rPh>
    <rPh sb="1" eb="2">
      <t>ビ</t>
    </rPh>
    <phoneticPr fontId="2"/>
  </si>
  <si>
    <t>ﾘｭｳﾋﾞ</t>
  </si>
  <si>
    <t>Ryubi</t>
  </si>
  <si>
    <t>2008.07.20</t>
  </si>
  <si>
    <t>森田</t>
    <rPh sb="0" eb="2">
      <t>ﾓﾘﾀ</t>
    </rPh>
    <phoneticPr fontId="2" type="halfwidthKatakana"/>
  </si>
  <si>
    <t>Mirai</t>
  </si>
  <si>
    <t>TSUNODA</t>
  </si>
  <si>
    <t>MATSUDA</t>
  </si>
  <si>
    <t>RO</t>
  </si>
  <si>
    <t>YAMASAKI</t>
  </si>
  <si>
    <t>OZAKI</t>
  </si>
  <si>
    <t>NAKATA</t>
  </si>
  <si>
    <t>DEYAMA</t>
  </si>
  <si>
    <t>愛未</t>
    <rPh sb="0" eb="1">
      <t>アイ</t>
    </rPh>
    <rPh sb="1" eb="2">
      <t>ミ</t>
    </rPh>
    <phoneticPr fontId="2"/>
  </si>
  <si>
    <t>ｷﾀﾀﾞ</t>
  </si>
  <si>
    <t>ﾏﾕｶ</t>
  </si>
  <si>
    <t>KITADA</t>
  </si>
  <si>
    <t>Mayuka</t>
  </si>
  <si>
    <t>2008.12.06</t>
  </si>
  <si>
    <t>2008.10.09</t>
  </si>
  <si>
    <t>ﾚｲﾅ</t>
  </si>
  <si>
    <t>Reina</t>
  </si>
  <si>
    <t>ｶｴ</t>
  </si>
  <si>
    <t>Kae</t>
  </si>
  <si>
    <t>ｵｵｼﾏ</t>
  </si>
  <si>
    <t>ﾁﾅ</t>
  </si>
  <si>
    <t>OSHIMA</t>
  </si>
  <si>
    <t>Cheena</t>
  </si>
  <si>
    <t>ﾏｲｺ</t>
  </si>
  <si>
    <t>Maiko</t>
  </si>
  <si>
    <t>2008.12.27</t>
  </si>
  <si>
    <t>阿部</t>
    <rPh sb="0" eb="2">
      <t>アベ</t>
    </rPh>
    <phoneticPr fontId="2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</si>
  <si>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</si>
  <si>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</si>
  <si>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</si>
  <si>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</si>
  <si>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</si>
  <si>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</si>
  <si>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</si>
  <si>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</si>
  <si>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</si>
  <si>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</si>
  <si>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</si>
  <si>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</si>
  <si>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</si>
  <si>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</si>
  <si>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</si>
  <si>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ｺｳﾉﾀﾞｲｼﾞｮｼ</t>
    <phoneticPr fontId="1"/>
  </si>
  <si>
    <t>ｲﾘｴ</t>
  </si>
  <si>
    <t>IRIE</t>
  </si>
  <si>
    <t>2008.7.30</t>
  </si>
  <si>
    <t>Jun</t>
  </si>
  <si>
    <t>市・浦</t>
    <rPh sb="0" eb="1">
      <t>シ</t>
    </rPh>
    <rPh sb="2" eb="3">
      <t>ウラ</t>
    </rPh>
    <phoneticPr fontId="3"/>
  </si>
  <si>
    <t>2008.05.01</t>
  </si>
  <si>
    <t>ﾓﾘｵｶ</t>
  </si>
  <si>
    <t>MORIOKA</t>
  </si>
  <si>
    <t>2008.11.29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</si>
  <si>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</si>
  <si>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</si>
  <si>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</si>
  <si>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</si>
  <si>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</si>
  <si>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</si>
  <si>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</si>
  <si>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</si>
  <si>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</si>
  <si>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</si>
  <si>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</si>
  <si>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</si>
  <si>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ｺﾞﾄｳ</t>
  </si>
  <si>
    <t>ﾙｷｱ</t>
  </si>
  <si>
    <t>GOTO</t>
  </si>
  <si>
    <t>Rukia</t>
  </si>
  <si>
    <t>2009.01.26</t>
  </si>
  <si>
    <t>2008.6.22</t>
  </si>
  <si>
    <t>2009.1.29</t>
  </si>
  <si>
    <t>2008.6.13</t>
  </si>
  <si>
    <t>2008.12.13</t>
  </si>
  <si>
    <t>2008.9.20</t>
  </si>
  <si>
    <t>ｸﾘｻｷ</t>
  </si>
  <si>
    <t>KURISAKI</t>
  </si>
  <si>
    <t>ﾌｼﾞｼﾛ</t>
  </si>
  <si>
    <t>FUJISHIRO</t>
  </si>
  <si>
    <t>2008.04.26</t>
  </si>
  <si>
    <t>4.5</t>
  </si>
  <si>
    <t>田</t>
    <rPh sb="1" eb="2">
      <t>タ</t>
    </rPh>
    <phoneticPr fontId="2"/>
  </si>
  <si>
    <t>4.8</t>
  </si>
  <si>
    <t>ﾐﾂﾞｷ</t>
  </si>
  <si>
    <t>FUKUWAKI</t>
  </si>
  <si>
    <t>2008.6.19</t>
  </si>
  <si>
    <t>2008.9.3</t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</si>
  <si>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</si>
  <si>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</si>
  <si>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</si>
  <si>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</si>
  <si>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</si>
  <si>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</si>
  <si>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</si>
  <si>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</si>
  <si>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</si>
  <si>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</si>
  <si>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</si>
  <si>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</si>
  <si>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</si>
  <si>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</si>
  <si>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</si>
  <si>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</si>
  <si>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</si>
  <si>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</si>
  <si>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</si>
  <si>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</si>
  <si>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</si>
  <si>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</si>
  <si>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</si>
  <si>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印</t>
    <rPh sb="0" eb="1">
      <t>イン</t>
    </rPh>
    <phoneticPr fontId="1"/>
  </si>
  <si>
    <t>一惺</t>
  </si>
  <si>
    <t>ｺｼﾂﾞｶ</t>
  </si>
  <si>
    <t>ｲｯｾｲ</t>
  </si>
  <si>
    <t>KOSHIZUKA</t>
  </si>
  <si>
    <t>Issei</t>
  </si>
  <si>
    <t>2008.12.21</t>
  </si>
  <si>
    <t>豪昴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</si>
  <si>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</si>
  <si>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</si>
  <si>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</si>
  <si>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</si>
  <si>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</si>
  <si>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</si>
  <si>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</si>
  <si>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</si>
  <si>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ｱﾘｲｽﾞﾐ</t>
  </si>
  <si>
    <t>ARIIZUMI</t>
  </si>
  <si>
    <t>ｸﾄﾞｳ</t>
  </si>
  <si>
    <t>KUDO</t>
  </si>
  <si>
    <t>2010.03.24</t>
  </si>
  <si>
    <t>2010.03.25</t>
  </si>
  <si>
    <t>2009.10.05</t>
  </si>
  <si>
    <t>ﾌﾅﾀﾞ</t>
  </si>
  <si>
    <t>ｹﾝﾀ</t>
  </si>
  <si>
    <t>FUNADA</t>
  </si>
  <si>
    <t>Kenta</t>
  </si>
  <si>
    <t>2009.06.23</t>
  </si>
  <si>
    <t>Kouhei</t>
  </si>
  <si>
    <t>2009.4.30</t>
  </si>
  <si>
    <t>ﾚﾝﾄ</t>
  </si>
  <si>
    <t>Rento</t>
  </si>
  <si>
    <t>2009.7.2</t>
  </si>
  <si>
    <t>ﾅﾙﾐ</t>
  </si>
  <si>
    <t>NARUMI</t>
  </si>
  <si>
    <t>2009.7.3</t>
  </si>
  <si>
    <t>ﾀﾝﾎﾞ</t>
  </si>
  <si>
    <t>ｼﾝ</t>
  </si>
  <si>
    <t>TANBO</t>
  </si>
  <si>
    <t>Shin</t>
  </si>
  <si>
    <t>2009.12.18</t>
  </si>
  <si>
    <t>ｳﾀﾞｶﾞﾜ</t>
  </si>
  <si>
    <t>UDAGAWA</t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</si>
  <si>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</si>
  <si>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</si>
  <si>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</si>
  <si>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</si>
  <si>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</si>
  <si>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</si>
  <si>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</si>
  <si>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</si>
  <si>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</si>
  <si>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ｱﾅﾀﾞ</t>
  </si>
  <si>
    <t>ｹｲｽｹ</t>
  </si>
  <si>
    <t>ANADA</t>
  </si>
  <si>
    <t>Keisuke</t>
  </si>
  <si>
    <t>2009.7.23</t>
  </si>
  <si>
    <t>ﾌｼﾞｷ</t>
  </si>
  <si>
    <t>ﾔｽﾄﾗ</t>
  </si>
  <si>
    <t>HUZIKI</t>
  </si>
  <si>
    <t>Yasutora</t>
  </si>
  <si>
    <t>2010.2.15</t>
  </si>
  <si>
    <t>ｶﾜｲ</t>
  </si>
  <si>
    <t>KAWAI</t>
  </si>
  <si>
    <t>2009.7.14</t>
  </si>
  <si>
    <t>2009.10.9</t>
  </si>
  <si>
    <t>ﾋﾛｶﾜ</t>
  </si>
  <si>
    <t>ｱﾀﾙ</t>
  </si>
  <si>
    <t>HIROKAWA</t>
  </si>
  <si>
    <t>Ataru</t>
  </si>
  <si>
    <t>2009.8.20</t>
  </si>
  <si>
    <t>2009.6.25</t>
  </si>
  <si>
    <t>ｻﾞｲﾏ</t>
  </si>
  <si>
    <t>ZAIMA</t>
  </si>
  <si>
    <t>2009.4.23</t>
  </si>
  <si>
    <t>2009.7.27</t>
  </si>
  <si>
    <t>ｲﾏﾓﾄ</t>
  </si>
  <si>
    <t>IMAMOTO</t>
  </si>
  <si>
    <t>2009.7.30</t>
  </si>
  <si>
    <t>ﾀﾅﾍﾞ</t>
  </si>
  <si>
    <t>ｱｷｵ</t>
  </si>
  <si>
    <t>TANABE</t>
  </si>
  <si>
    <t>Akio</t>
  </si>
  <si>
    <t>2009.5.25</t>
  </si>
  <si>
    <t>ﾅｶﾞｲ</t>
  </si>
  <si>
    <t>NAGAI</t>
  </si>
  <si>
    <t>Miki</t>
  </si>
  <si>
    <t>2009.6.7</t>
  </si>
  <si>
    <t>2009.6.22</t>
  </si>
  <si>
    <t>ﾀﾆｵｸ</t>
  </si>
  <si>
    <t>ﾜﾀﾙ</t>
  </si>
  <si>
    <t>TANIOKU</t>
  </si>
  <si>
    <t>Wataru</t>
  </si>
  <si>
    <t>2009.9.13</t>
  </si>
  <si>
    <t>ﾖｼｻﾞﾜ</t>
  </si>
  <si>
    <t>ﾋﾛﾉﾌﾞ</t>
  </si>
  <si>
    <t>YOSHIZAWA</t>
  </si>
  <si>
    <t>Hironobu</t>
  </si>
  <si>
    <t>2009.9.6</t>
  </si>
  <si>
    <t>ﾓﾓﾔ</t>
  </si>
  <si>
    <t>Momoya</t>
  </si>
  <si>
    <t>2009.9.21</t>
  </si>
  <si>
    <t>邵</t>
  </si>
  <si>
    <t>語非</t>
  </si>
  <si>
    <t>ｼｬｵ</t>
  </si>
  <si>
    <t>ﾕｳﾌｪｲ</t>
  </si>
  <si>
    <t>2009.12.28</t>
  </si>
  <si>
    <t>CHN</t>
  </si>
  <si>
    <t>ﾉｲ</t>
  </si>
  <si>
    <t>NOI</t>
  </si>
  <si>
    <t>2009.5.6</t>
  </si>
  <si>
    <t>ｸｷ</t>
  </si>
  <si>
    <t>ｶﾂﾋﾛ</t>
  </si>
  <si>
    <t>KUKI</t>
  </si>
  <si>
    <t>Katsuhiro</t>
  </si>
  <si>
    <t>ｼﾏｳﾁ</t>
  </si>
  <si>
    <t>SHIMAUCHI</t>
  </si>
  <si>
    <t>2009.7.16</t>
  </si>
  <si>
    <t>ﾑﾗｵｶ</t>
  </si>
  <si>
    <t>MURAOKA</t>
  </si>
  <si>
    <t>2009.12.08</t>
  </si>
  <si>
    <t>2009.12.02</t>
  </si>
  <si>
    <t>2009.04.05</t>
  </si>
  <si>
    <t>2009.10.19</t>
  </si>
  <si>
    <t>2009.11.27</t>
  </si>
  <si>
    <t>2009.09.08</t>
  </si>
  <si>
    <t>ｵｵﾓﾘ</t>
  </si>
  <si>
    <t>OMORI</t>
  </si>
  <si>
    <t>2009.04.03</t>
  </si>
  <si>
    <t>ｵｶｾ</t>
  </si>
  <si>
    <t>ｶﾑｲ</t>
  </si>
  <si>
    <t>OKASE</t>
  </si>
  <si>
    <t>Kamui</t>
  </si>
  <si>
    <t>ﾋﾒﾉ</t>
  </si>
  <si>
    <t>ﾕｳｶﾞ</t>
  </si>
  <si>
    <t>HIMENO</t>
  </si>
  <si>
    <t>Yuga</t>
  </si>
  <si>
    <t>2009.12.16</t>
  </si>
  <si>
    <t>2010.03.09</t>
  </si>
  <si>
    <t>ﾆﾉﾐﾔ</t>
  </si>
  <si>
    <t>ﾘｭｳｼﾞﾝ</t>
  </si>
  <si>
    <t>NINOMIYA</t>
  </si>
  <si>
    <t>Ryujin</t>
  </si>
  <si>
    <t>2009.05.30</t>
  </si>
  <si>
    <t>ﾘｭｳﾉｽｹ</t>
  </si>
  <si>
    <t>Ryunosuke</t>
  </si>
  <si>
    <t>2009.08.30</t>
  </si>
  <si>
    <t>髙橋</t>
  </si>
  <si>
    <t>那央</t>
  </si>
  <si>
    <t>2009.6.26</t>
  </si>
  <si>
    <t>當麻</t>
  </si>
  <si>
    <t>力斗</t>
  </si>
  <si>
    <t>ﾄｳﾏ</t>
  </si>
  <si>
    <t>ﾘｷﾄ</t>
  </si>
  <si>
    <t>Rikito</t>
  </si>
  <si>
    <t>2009.11.1</t>
  </si>
  <si>
    <t>藤田</t>
  </si>
  <si>
    <t>悠生</t>
  </si>
  <si>
    <t>遥大</t>
  </si>
  <si>
    <t>2009.11.29</t>
  </si>
  <si>
    <t>ﾕｷﾏｻ</t>
  </si>
  <si>
    <t>Yukimasa</t>
  </si>
  <si>
    <t>2010.1.15</t>
  </si>
  <si>
    <t>2009.11.18</t>
  </si>
  <si>
    <t>ﾅﾀﾍﾞ</t>
  </si>
  <si>
    <t>ｷﾘﾔ</t>
  </si>
  <si>
    <t>NATABE</t>
  </si>
  <si>
    <t>Kiriya</t>
  </si>
  <si>
    <t>Kannta</t>
  </si>
  <si>
    <t>2009.5.14</t>
  </si>
  <si>
    <t>ﾘｮｳ</t>
  </si>
  <si>
    <t>Ryou</t>
  </si>
  <si>
    <t>ﾘｮｳﾉｽｹ</t>
  </si>
  <si>
    <t>SHIN</t>
  </si>
  <si>
    <t>Ryounosuke</t>
  </si>
  <si>
    <t>2009.6.2</t>
  </si>
  <si>
    <t>ｲｿ</t>
  </si>
  <si>
    <t>ISO</t>
  </si>
  <si>
    <t>2009.11.17</t>
  </si>
  <si>
    <t>ｻﾜﾀﾞ</t>
  </si>
  <si>
    <t>SAWADA</t>
  </si>
  <si>
    <t>2010.2.7</t>
  </si>
  <si>
    <t>2009.4.7</t>
  </si>
  <si>
    <t>ｶﾂﾁ</t>
  </si>
  <si>
    <t>ｻｸﾔ</t>
  </si>
  <si>
    <t>KATSUCHI</t>
  </si>
  <si>
    <t>Sakuya</t>
  </si>
  <si>
    <t>2009.9.26</t>
  </si>
  <si>
    <t>2009.9.1</t>
  </si>
  <si>
    <t>Ryouta</t>
  </si>
  <si>
    <t>2009.12.13</t>
  </si>
  <si>
    <t>ﾏﾄﾞﾉ</t>
  </si>
  <si>
    <t>ｾｲｼﾞﾛｳ</t>
  </si>
  <si>
    <t>2009.4.15</t>
  </si>
  <si>
    <t>ﾋｮｳﾄﾞｳ</t>
  </si>
  <si>
    <t>ﾄﾓ</t>
  </si>
  <si>
    <t>HYODO</t>
  </si>
  <si>
    <t>2009.12.17</t>
  </si>
  <si>
    <t>2009.9.9</t>
  </si>
  <si>
    <t>ﾊﾗﾀﾞ</t>
  </si>
  <si>
    <t>ﾘｭｳｼﾞﾛｳ</t>
  </si>
  <si>
    <t>HARADA</t>
  </si>
  <si>
    <t>Ryujiro</t>
  </si>
  <si>
    <t>2009.5.3</t>
  </si>
  <si>
    <t>ｾｼﾓ</t>
  </si>
  <si>
    <t>2009.4.8</t>
  </si>
  <si>
    <t>ｶﾏﾑﾗ</t>
  </si>
  <si>
    <t>KAMAMURA</t>
  </si>
  <si>
    <t>2009.5.19</t>
  </si>
  <si>
    <t>Ranzan</t>
  </si>
  <si>
    <t>2009.12.4</t>
  </si>
  <si>
    <t>ｺﾃﾗ</t>
  </si>
  <si>
    <t>ｼﾝｲﾁ</t>
  </si>
  <si>
    <t>KOTERA</t>
  </si>
  <si>
    <t>Shinichi</t>
  </si>
  <si>
    <t>2009.12.12</t>
  </si>
  <si>
    <t>2009.4.19</t>
  </si>
  <si>
    <t>ｼｵﾃﾞ</t>
  </si>
  <si>
    <t>ｺｳｼ</t>
  </si>
  <si>
    <t>SIODE</t>
  </si>
  <si>
    <t>Koshi</t>
  </si>
  <si>
    <t>2009.9.16</t>
  </si>
  <si>
    <t>ﾀｶﾉ</t>
  </si>
  <si>
    <t>TAKANO</t>
  </si>
  <si>
    <t>2009.4.13</t>
  </si>
  <si>
    <t>ｺﾔｼｷ</t>
  </si>
  <si>
    <t>KOYASHIKI</t>
  </si>
  <si>
    <t>ﾌｸｵｶ</t>
  </si>
  <si>
    <t>FUKUOKA</t>
  </si>
  <si>
    <t>ﾏﾂｵ</t>
  </si>
  <si>
    <t>ｲｯｻ</t>
  </si>
  <si>
    <t>MATSUO</t>
  </si>
  <si>
    <t>Issa</t>
  </si>
  <si>
    <t>2010.2.27</t>
  </si>
  <si>
    <t>ﾄﾘｶﾞｲ</t>
  </si>
  <si>
    <t>TORIGAI</t>
  </si>
  <si>
    <t>2009.7.7</t>
  </si>
  <si>
    <t>ﾔﾏﾃﾞﾗ</t>
  </si>
  <si>
    <t>ｱﾂﾌﾐ</t>
  </si>
  <si>
    <t>YAMADERA</t>
  </si>
  <si>
    <t>Atsufumi</t>
  </si>
  <si>
    <t>2010.1.27</t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</si>
  <si>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</si>
  <si>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</si>
  <si>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</si>
  <si>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</si>
  <si>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</si>
  <si>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</si>
  <si>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</si>
  <si>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</si>
  <si>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</si>
  <si>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</si>
  <si>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</si>
  <si>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</si>
  <si>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</si>
  <si>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</si>
  <si>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</si>
  <si>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</si>
  <si>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</si>
  <si>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</si>
  <si>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</si>
  <si>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</si>
  <si>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</si>
  <si>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</si>
  <si>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ｻﾉ</t>
  </si>
  <si>
    <t>SANO</t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</si>
  <si>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</si>
  <si>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</si>
  <si>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</si>
  <si>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</si>
  <si>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</si>
  <si>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</si>
  <si>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</si>
  <si>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</si>
  <si>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</si>
  <si>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</si>
  <si>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</si>
  <si>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</si>
  <si>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</si>
  <si>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</si>
  <si>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</si>
  <si>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</si>
  <si>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</si>
  <si>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</si>
  <si>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</si>
  <si>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</si>
  <si>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</si>
  <si>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</si>
  <si>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</si>
  <si>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</si>
  <si>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2009.10.25</t>
  </si>
  <si>
    <t>山下</t>
    <rPh sb="0" eb="2">
      <t>ヤマシタ</t>
    </rPh>
    <phoneticPr fontId="2"/>
  </si>
  <si>
    <t>魁士</t>
    <rPh sb="0" eb="1">
      <t>カイ</t>
    </rPh>
    <rPh sb="1" eb="2">
      <t>シ</t>
    </rPh>
    <phoneticPr fontId="2"/>
  </si>
  <si>
    <t>ﾔﾏｼﾀ</t>
  </si>
  <si>
    <t>YAMASHITA</t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</si>
  <si>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</si>
  <si>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</si>
  <si>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</si>
  <si>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</si>
  <si>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2009.8.12</t>
  </si>
  <si>
    <t>優樹</t>
    <rPh sb="0" eb="1">
      <t>ユウ</t>
    </rPh>
    <rPh sb="1" eb="2">
      <t>キ</t>
    </rPh>
    <phoneticPr fontId="2"/>
  </si>
  <si>
    <t>ｱｷﾔ</t>
  </si>
  <si>
    <t>AKIYA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</si>
  <si>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</si>
  <si>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</si>
  <si>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</si>
  <si>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</si>
  <si>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</si>
  <si>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</si>
  <si>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</si>
  <si>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ﾔﾏﾉ</t>
  </si>
  <si>
    <t>YAMANO</t>
  </si>
  <si>
    <t>ﾊｼﾉ</t>
  </si>
  <si>
    <t>HASHINO</t>
  </si>
  <si>
    <t>Ryo</t>
  </si>
  <si>
    <t>2009.4.4</t>
  </si>
  <si>
    <t>ﾅｶｳﾗ</t>
  </si>
  <si>
    <t>2010.3.27</t>
  </si>
  <si>
    <t>ﾄｷｱ</t>
  </si>
  <si>
    <t>Tokia</t>
  </si>
  <si>
    <t>2009.03.02</t>
  </si>
  <si>
    <t>ｳｴﾉ</t>
  </si>
  <si>
    <t>UENO</t>
  </si>
  <si>
    <t>2009.08.17</t>
  </si>
  <si>
    <t>ｵﾆｻﾞﾜ</t>
  </si>
  <si>
    <t>ONIZAWA</t>
  </si>
  <si>
    <t>2009.10.15</t>
  </si>
  <si>
    <t>2010.01.27</t>
  </si>
  <si>
    <t>2009.07.29</t>
  </si>
  <si>
    <t>ﾀｲﾖｳ</t>
  </si>
  <si>
    <t>Taiyo</t>
  </si>
  <si>
    <t>2009.05.01</t>
  </si>
  <si>
    <t>ﾐﾖ</t>
  </si>
  <si>
    <t>MIYO</t>
  </si>
  <si>
    <t>2009.10.08</t>
  </si>
  <si>
    <t>石川</t>
  </si>
  <si>
    <t>花凪</t>
  </si>
  <si>
    <t>ｲｼｶﾜ</t>
  </si>
  <si>
    <t>ISHIKAWA</t>
  </si>
  <si>
    <t>2009.06.03</t>
  </si>
  <si>
    <t>2009.10.31</t>
  </si>
  <si>
    <t>大須賀</t>
  </si>
  <si>
    <t>未夕</t>
  </si>
  <si>
    <t>ｵｵｽｶﾞ</t>
  </si>
  <si>
    <t>OSUGA</t>
  </si>
  <si>
    <t>2009.11.02</t>
  </si>
  <si>
    <t>2009.10.21</t>
  </si>
  <si>
    <t>ｺｲｹ</t>
  </si>
  <si>
    <t>ﾊﾙﾋ</t>
  </si>
  <si>
    <t>KOIKE</t>
  </si>
  <si>
    <t>2009.05.25</t>
  </si>
  <si>
    <t>ﾂﾁﾔ</t>
  </si>
  <si>
    <t>TSUCHIYA</t>
  </si>
  <si>
    <t>2009.12.27</t>
  </si>
  <si>
    <t>新規</t>
    <rPh sb="0" eb="2">
      <t>シンキ</t>
    </rPh>
    <phoneticPr fontId="2"/>
  </si>
  <si>
    <t>ｱﾘﾌｸ</t>
  </si>
  <si>
    <t>ﾚｲｻ</t>
  </si>
  <si>
    <t>ARIFUKU</t>
  </si>
  <si>
    <t>Reisa</t>
  </si>
  <si>
    <t>2009.5.12</t>
  </si>
  <si>
    <t>ｶｽﾞﾊ</t>
  </si>
  <si>
    <t>Kazuha</t>
  </si>
  <si>
    <t>2010.1.21</t>
  </si>
  <si>
    <t>ｳｼｻﾞﾜ</t>
  </si>
  <si>
    <t>ｱｲﾘ</t>
  </si>
  <si>
    <t>USHIZAWA</t>
  </si>
  <si>
    <t>Airi</t>
  </si>
  <si>
    <t>2009.10.22</t>
  </si>
  <si>
    <t>ﾐｽﾞﾉ</t>
  </si>
  <si>
    <t>MIZUNO</t>
  </si>
  <si>
    <t>2010.2.21</t>
  </si>
  <si>
    <t>れい</t>
  </si>
  <si>
    <t>ﾄｼｴ</t>
  </si>
  <si>
    <t>Toshie</t>
  </si>
  <si>
    <t>2009.4.16</t>
  </si>
  <si>
    <t>ｼﾉﾂﾞｶ</t>
  </si>
  <si>
    <t>SHINOZUKA</t>
  </si>
  <si>
    <t>2009.4.17</t>
  </si>
  <si>
    <t>2009.09.04</t>
  </si>
  <si>
    <t>ﾎﾘｷﾘ</t>
  </si>
  <si>
    <t>HORIKIRI</t>
  </si>
  <si>
    <t>2010.01.12</t>
  </si>
  <si>
    <t>りな</t>
  </si>
  <si>
    <t>2009.04.19</t>
  </si>
  <si>
    <t>ﾀｹｳﾁ</t>
  </si>
  <si>
    <t>ﾅﾙ</t>
  </si>
  <si>
    <t>TAKEUCHI</t>
  </si>
  <si>
    <t>Naru</t>
  </si>
  <si>
    <t>2009.08.14</t>
  </si>
  <si>
    <t>2009.05.22</t>
  </si>
  <si>
    <t>2009.12.21</t>
  </si>
  <si>
    <t>ｶﾜﾉ</t>
  </si>
  <si>
    <t>KAWANO</t>
  </si>
  <si>
    <t>2009.05.19</t>
  </si>
  <si>
    <t>飯田</t>
    <rPh sb="0" eb="2">
      <t>イイダ</t>
    </rPh>
    <phoneticPr fontId="2"/>
  </si>
  <si>
    <t>ｲｲﾀﾞ</t>
  </si>
  <si>
    <t>IIDA</t>
  </si>
  <si>
    <t>西森</t>
  </si>
  <si>
    <t>睦夏</t>
  </si>
  <si>
    <t>ﾆｼﾓﾘ</t>
  </si>
  <si>
    <t>ﾑﾂｷ</t>
  </si>
  <si>
    <t>NISHIMORI</t>
  </si>
  <si>
    <t>Mutsuki</t>
  </si>
  <si>
    <t>2009.8.1</t>
  </si>
  <si>
    <t>ｶﾉﾝ</t>
  </si>
  <si>
    <t>HUKUSHIMA</t>
  </si>
  <si>
    <t>Kanon</t>
  </si>
  <si>
    <t>2010.03.21</t>
  </si>
  <si>
    <t>ﾋﾗｶﾞ</t>
  </si>
  <si>
    <t>ﾏﾎｺ</t>
  </si>
  <si>
    <t>HIRAGA</t>
  </si>
  <si>
    <t>Mahoko</t>
  </si>
  <si>
    <t>2010.02.19</t>
  </si>
  <si>
    <t>ﾘﾉ</t>
  </si>
  <si>
    <t>Rino</t>
  </si>
  <si>
    <t>2010.02.20</t>
  </si>
  <si>
    <t>ｳﾙﾐ</t>
  </si>
  <si>
    <t>Urumi</t>
  </si>
  <si>
    <t>ﾌﾙﾔ</t>
  </si>
  <si>
    <t>FURUYA</t>
  </si>
  <si>
    <t>2010.1.28</t>
  </si>
  <si>
    <t>ｵｵﾈﾀ</t>
  </si>
  <si>
    <t>ONETA</t>
  </si>
  <si>
    <t>2009.10.1</t>
  </si>
  <si>
    <t>2010.3.28</t>
  </si>
  <si>
    <t>ﾀﾉｳｴ</t>
  </si>
  <si>
    <t>TANOUE</t>
  </si>
  <si>
    <t>2009.4.20</t>
  </si>
  <si>
    <t>ｽｲ</t>
  </si>
  <si>
    <t>Sui</t>
  </si>
  <si>
    <t>2009.8.8</t>
  </si>
  <si>
    <t>ﾄｳｺ</t>
  </si>
  <si>
    <t>Toko</t>
  </si>
  <si>
    <t>ﾒｸﾞﾘ</t>
  </si>
  <si>
    <t>Meguri</t>
  </si>
  <si>
    <t>2010.3.5</t>
  </si>
  <si>
    <t>ｶﾜｾ</t>
  </si>
  <si>
    <t>ﾕｽﾞｷ</t>
  </si>
  <si>
    <t>KAWASE</t>
  </si>
  <si>
    <t>2009.9.24</t>
  </si>
  <si>
    <t>ﾕｱｻ</t>
  </si>
  <si>
    <t>YUASA</t>
  </si>
  <si>
    <t>2009.4.11</t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</si>
  <si>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</si>
  <si>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</si>
  <si>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</si>
  <si>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</si>
  <si>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</si>
  <si>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</si>
  <si>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</si>
  <si>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ｵｶｻﾞﾜ</t>
  </si>
  <si>
    <t>ﾚｲｱ</t>
  </si>
  <si>
    <t>OKAZAWA</t>
  </si>
  <si>
    <t>Reia</t>
  </si>
  <si>
    <t>コストディオ</t>
  </si>
  <si>
    <t>ニコル</t>
  </si>
  <si>
    <t>ｺｽﾄﾃﾞｨｵ</t>
  </si>
  <si>
    <t>ﾆｺﾙ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</si>
  <si>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</si>
  <si>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</si>
  <si>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</si>
  <si>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</si>
  <si>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</si>
  <si>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</si>
  <si>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</si>
  <si>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</si>
  <si>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</si>
  <si>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</si>
  <si>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</si>
  <si>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</si>
  <si>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ｼﾓﾀﾞ</t>
  </si>
  <si>
    <t>ｱﾉ</t>
  </si>
  <si>
    <t>SHIMODA</t>
  </si>
  <si>
    <t>Ano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</si>
  <si>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</si>
  <si>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</si>
  <si>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</si>
  <si>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</si>
  <si>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</si>
  <si>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</si>
  <si>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</si>
  <si>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2010.1.9</t>
  </si>
  <si>
    <t>ｳﾀ</t>
  </si>
  <si>
    <t>Uta</t>
  </si>
  <si>
    <t>2009.4.2</t>
  </si>
  <si>
    <t>ｵﾊﾞﾗ</t>
  </si>
  <si>
    <t>ｺﾄ</t>
  </si>
  <si>
    <t>OBARA</t>
  </si>
  <si>
    <t>Koto</t>
  </si>
  <si>
    <t>2009.12.6</t>
  </si>
  <si>
    <t>ﾏﾘﾝ</t>
  </si>
  <si>
    <t>Marin</t>
  </si>
  <si>
    <t>2009.6.11</t>
  </si>
  <si>
    <t>ｼｵｶﾜ</t>
  </si>
  <si>
    <t>SHIOKAWA</t>
  </si>
  <si>
    <t>ﾕｲｶ</t>
  </si>
  <si>
    <t>Yuika</t>
  </si>
  <si>
    <t>遥</t>
    <rPh sb="0" eb="1">
      <t>ハルカ</t>
    </rPh>
    <phoneticPr fontId="2"/>
  </si>
  <si>
    <t>2010.01.26</t>
  </si>
  <si>
    <t>ｼﾏﾀﾞ</t>
  </si>
  <si>
    <t>SHIMADA</t>
  </si>
  <si>
    <t>2009.06.26</t>
  </si>
  <si>
    <t>３．学校名，所属長，顧問名，希望審判，リレータイムを入力して下さい。これでファイルは完成です。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26" eb="28">
      <t>ニュウリョク</t>
    </rPh>
    <rPh sb="30" eb="31">
      <t>クダ</t>
    </rPh>
    <rPh sb="42" eb="44">
      <t>カンセイ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</si>
  <si>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</si>
  <si>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</si>
  <si>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</si>
  <si>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</si>
  <si>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</si>
  <si>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</si>
  <si>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</si>
  <si>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2009.08.09</t>
  </si>
  <si>
    <t>ｼｮｳﾀﾛｳ</t>
  </si>
  <si>
    <t>Shotaro</t>
  </si>
  <si>
    <t>2009.05.04</t>
  </si>
  <si>
    <t>ホアン</t>
  </si>
  <si>
    <t>ﾆｬｯﾄ　ﾅﾑ</t>
  </si>
  <si>
    <t>HOAN</t>
  </si>
  <si>
    <t>Nyatto Namu</t>
  </si>
  <si>
    <t>2009.11.24</t>
  </si>
  <si>
    <t>永田</t>
    <rPh sb="0" eb="2">
      <t>ナガタ</t>
    </rPh>
    <phoneticPr fontId="2"/>
  </si>
  <si>
    <t>ﾅｶﾞﾀ</t>
  </si>
  <si>
    <t>NAGATA</t>
  </si>
  <si>
    <t>2010.02.28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</si>
  <si>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</si>
  <si>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</si>
  <si>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</si>
  <si>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</si>
  <si>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</si>
  <si>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</si>
  <si>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</si>
  <si>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</si>
  <si>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</si>
  <si>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</si>
  <si>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</si>
  <si>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</si>
  <si>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</si>
  <si>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</si>
  <si>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</si>
  <si>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2010.01.23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</si>
  <si>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</si>
  <si>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</si>
  <si>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</si>
  <si>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</si>
  <si>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</si>
  <si>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2010.01.25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</si>
  <si>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</si>
  <si>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</si>
  <si>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</si>
  <si>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</si>
  <si>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</si>
  <si>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ｵﾀﾞ</t>
  </si>
  <si>
    <t>Oda</t>
  </si>
  <si>
    <t>2009.9.15</t>
  </si>
  <si>
    <t>ﾐｽﾞｶﾐ</t>
  </si>
  <si>
    <t>MIZUKAMI</t>
  </si>
  <si>
    <t>2009.08.31</t>
  </si>
  <si>
    <t>ｱﾚﾝ</t>
  </si>
  <si>
    <t>Aren</t>
  </si>
  <si>
    <t>2009.12.09</t>
  </si>
  <si>
    <t>ｽｹｶﾞﾜ</t>
  </si>
  <si>
    <t>SUKEGAWA</t>
  </si>
  <si>
    <t>ｼﾏﾉ</t>
  </si>
  <si>
    <t>SHIMANO</t>
  </si>
  <si>
    <t>2010.1.13</t>
  </si>
  <si>
    <t>ﾊﾏﾓﾄ</t>
  </si>
  <si>
    <t>HAMAMOTO</t>
  </si>
  <si>
    <t>2009.12.14</t>
  </si>
  <si>
    <t>未来星</t>
  </si>
  <si>
    <t>ｱｽﾄ</t>
  </si>
  <si>
    <t>Asuto</t>
  </si>
  <si>
    <t>2010.02.13</t>
  </si>
  <si>
    <t>佐々木</t>
  </si>
  <si>
    <t>優太</t>
  </si>
  <si>
    <t>2009.07.30</t>
  </si>
  <si>
    <t>野口</t>
  </si>
  <si>
    <t>龍之介</t>
  </si>
  <si>
    <t>2009.08.15</t>
  </si>
  <si>
    <t>牧野</t>
  </si>
  <si>
    <t>蒼音</t>
  </si>
  <si>
    <t>ﾏｷﾉ</t>
  </si>
  <si>
    <t>ｱｵﾄ</t>
  </si>
  <si>
    <t>MAKINO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</si>
  <si>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</si>
  <si>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</si>
  <si>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</si>
  <si>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</si>
  <si>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</si>
  <si>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</si>
  <si>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</si>
  <si>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</si>
  <si>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</si>
  <si>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</si>
  <si>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</si>
  <si>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</si>
  <si>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</si>
  <si>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</si>
  <si>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</si>
  <si>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</si>
  <si>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</si>
  <si>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</si>
  <si>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2008.05.05</t>
  </si>
  <si>
    <t>Ryoutaro</t>
  </si>
  <si>
    <t>2009.11.14</t>
  </si>
  <si>
    <t>竹村</t>
  </si>
  <si>
    <t>祐人</t>
  </si>
  <si>
    <t>2008.6.24</t>
  </si>
  <si>
    <t>ｾﾘ</t>
  </si>
  <si>
    <t>ｹｲｼﾞﾛｳ</t>
  </si>
  <si>
    <t>SERI</t>
  </si>
  <si>
    <t>Keijiro</t>
  </si>
  <si>
    <t>ｷｲﾁ</t>
  </si>
  <si>
    <t>Kiichi</t>
  </si>
  <si>
    <t>2010.2.11</t>
  </si>
  <si>
    <t>将吾</t>
  </si>
  <si>
    <t>2010.01.15</t>
  </si>
  <si>
    <t>慎吾</t>
  </si>
  <si>
    <t>ﾌｸﾄﾐ</t>
  </si>
  <si>
    <t>ｼﾝｺﾞ</t>
  </si>
  <si>
    <t>FUKUTOMI</t>
  </si>
  <si>
    <t>Shingo</t>
  </si>
  <si>
    <t>2009.7.28</t>
  </si>
  <si>
    <t>陸人</t>
  </si>
  <si>
    <t>ﾔﾑﾗ</t>
  </si>
  <si>
    <t>YAMURA</t>
  </si>
  <si>
    <t>2009.05.09</t>
  </si>
  <si>
    <t>隆成</t>
  </si>
  <si>
    <t>2009.12.11</t>
  </si>
  <si>
    <t>蓮見</t>
  </si>
  <si>
    <t>将大</t>
  </si>
  <si>
    <t>ﾊｽﾐ</t>
  </si>
  <si>
    <t>HASUMI</t>
  </si>
  <si>
    <t>2010.01.29</t>
  </si>
  <si>
    <t>Sho</t>
  </si>
  <si>
    <t>2010.02.27</t>
  </si>
  <si>
    <t>2009.11.07</t>
  </si>
  <si>
    <t>ｳﾔﾏ</t>
  </si>
  <si>
    <t>UYAMA</t>
  </si>
  <si>
    <t>2009.07.09</t>
  </si>
  <si>
    <t>ｲﾀﾙ</t>
  </si>
  <si>
    <t>Itaru</t>
  </si>
  <si>
    <t>2009.12.05</t>
  </si>
  <si>
    <t>ｶｸﾀ</t>
  </si>
  <si>
    <t>ﾐﾂﾔ</t>
  </si>
  <si>
    <t>KAKUTA</t>
  </si>
  <si>
    <t>Mitsuya</t>
  </si>
  <si>
    <t>2009.06.21</t>
  </si>
  <si>
    <t>ﾔﾏｼﾞﾘ</t>
  </si>
  <si>
    <t>ﾕｷﾄ</t>
  </si>
  <si>
    <t>YAMAJIRI</t>
  </si>
  <si>
    <t>Yukito</t>
  </si>
  <si>
    <t>2009.05.05</t>
  </si>
  <si>
    <t>2009.09.21</t>
  </si>
  <si>
    <t>ﾄｼﾉﾘ</t>
  </si>
  <si>
    <t>KAI</t>
  </si>
  <si>
    <t>Toshinori</t>
  </si>
  <si>
    <t>2009.06.05</t>
  </si>
  <si>
    <t>煌芽</t>
  </si>
  <si>
    <t>ﾏｽﾉ</t>
  </si>
  <si>
    <t>ｺｳｶﾞ</t>
  </si>
  <si>
    <t>MASUNO</t>
  </si>
  <si>
    <t>Koga</t>
  </si>
  <si>
    <t>2010.02.18</t>
  </si>
  <si>
    <t>ｼｭｳ</t>
  </si>
  <si>
    <t>Shu</t>
  </si>
  <si>
    <t>2010.01.18</t>
  </si>
  <si>
    <t>ｵｸﾞﾗ</t>
  </si>
  <si>
    <t>OGURA</t>
  </si>
  <si>
    <t>ｶｲﾂﾞ</t>
  </si>
  <si>
    <t>KAIDU</t>
  </si>
  <si>
    <t>2009.06.15</t>
  </si>
  <si>
    <t>ﾌｼﾞﾏｷ</t>
  </si>
  <si>
    <t>ﾘｮｳﾄ</t>
  </si>
  <si>
    <t>FUJIMAKI</t>
  </si>
  <si>
    <t>Ryoto</t>
  </si>
  <si>
    <t>2009.08.27</t>
  </si>
  <si>
    <t>2010.02.06</t>
  </si>
  <si>
    <t>ｸﾏｲ</t>
  </si>
  <si>
    <t>KUMAI</t>
  </si>
  <si>
    <t>Kei</t>
  </si>
  <si>
    <t>2009.4.26</t>
  </si>
  <si>
    <t>ｸﾗﾓﾄ</t>
  </si>
  <si>
    <t>ﾄﾅﾐ</t>
  </si>
  <si>
    <t>KURAMOTO</t>
  </si>
  <si>
    <t>Tonami</t>
  </si>
  <si>
    <t>2009.07.05</t>
  </si>
  <si>
    <t>ﾅｶﾂﾙ</t>
  </si>
  <si>
    <t>NAKATSURU</t>
  </si>
  <si>
    <t>2009.11.20</t>
  </si>
  <si>
    <t>ﾏｽﾀﾞ</t>
  </si>
  <si>
    <t>MASUDA</t>
  </si>
  <si>
    <t>Shouma</t>
  </si>
  <si>
    <t>2010.1.18</t>
  </si>
  <si>
    <t>熊谷</t>
  </si>
  <si>
    <t>瑛太</t>
  </si>
  <si>
    <t>2009.10.26</t>
  </si>
  <si>
    <t>ｶｿﾉ</t>
  </si>
  <si>
    <t>ﾀｽｸ</t>
  </si>
  <si>
    <t>KASONO</t>
  </si>
  <si>
    <t>Tasuku</t>
  </si>
  <si>
    <t>HAKEYAMA</t>
  </si>
  <si>
    <t>2009.09.03</t>
  </si>
  <si>
    <t>ﾘ</t>
  </si>
  <si>
    <t>ｺｳｹﾝ</t>
  </si>
  <si>
    <t>RI</t>
  </si>
  <si>
    <t>Koken</t>
  </si>
  <si>
    <t>2009.04.09</t>
  </si>
  <si>
    <t>2009.07.20</t>
  </si>
  <si>
    <t>ｽｶﾞﾔ</t>
  </si>
  <si>
    <t>ｺﾅﾂ</t>
  </si>
  <si>
    <t>SUGAYA</t>
  </si>
  <si>
    <t>Konatsu</t>
  </si>
  <si>
    <t>2009.07.18</t>
  </si>
  <si>
    <t>まこ</t>
  </si>
  <si>
    <t>莉央</t>
    <rPh sb="0" eb="1">
      <t>リ</t>
    </rPh>
    <rPh sb="1" eb="2">
      <t>オウ</t>
    </rPh>
    <phoneticPr fontId="2"/>
  </si>
  <si>
    <t>太田</t>
    <rPh sb="0" eb="2">
      <t>オオタ</t>
    </rPh>
    <phoneticPr fontId="2"/>
  </si>
  <si>
    <t>OTA</t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</si>
  <si>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</si>
  <si>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</si>
  <si>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</si>
  <si>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</si>
  <si>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</si>
  <si>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</si>
  <si>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</si>
  <si>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</si>
  <si>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</si>
  <si>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</si>
  <si>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ｲﾅﾊﾞ</t>
  </si>
  <si>
    <t>INABA</t>
  </si>
  <si>
    <t>2009.12.10</t>
  </si>
  <si>
    <t>ｱﾏﾈ</t>
  </si>
  <si>
    <t>TOMONO</t>
  </si>
  <si>
    <t>Amane</t>
  </si>
  <si>
    <t>市・浦</t>
    <rPh sb="0" eb="1">
      <t>イチ</t>
    </rPh>
    <rPh sb="2" eb="3">
      <t>ウラ</t>
    </rPh>
    <phoneticPr fontId="1"/>
  </si>
  <si>
    <t>ｻｾ</t>
  </si>
  <si>
    <t>SASE</t>
  </si>
  <si>
    <t>2009.04.26</t>
  </si>
  <si>
    <t>ｱｶｷﾞ</t>
  </si>
  <si>
    <t>ﾕｽﾞﾅ</t>
  </si>
  <si>
    <t>AKAGI</t>
  </si>
  <si>
    <t>Yuzuna</t>
  </si>
  <si>
    <t>ｱﾀﾗｼ</t>
  </si>
  <si>
    <t>ｳﾁﾀﾞ</t>
  </si>
  <si>
    <t>UCHIDA</t>
  </si>
  <si>
    <t>2010.02.03</t>
  </si>
  <si>
    <t>ｴﾀﾞ</t>
  </si>
  <si>
    <t>EDA</t>
  </si>
  <si>
    <t>2009.10.27</t>
  </si>
  <si>
    <t>2009.10.18</t>
  </si>
  <si>
    <t>ｶﾐﾉﾀ</t>
  </si>
  <si>
    <t>ﾐﾔﾋﾞ</t>
  </si>
  <si>
    <t>KAMINOTA</t>
  </si>
  <si>
    <t>Miyabi</t>
  </si>
  <si>
    <t>2009.10.24</t>
  </si>
  <si>
    <t>ｶﾜｳﾁ</t>
  </si>
  <si>
    <t>KAWAUCHI</t>
  </si>
  <si>
    <t>2009.05.15</t>
  </si>
  <si>
    <t>ｺﾐﾔ</t>
  </si>
  <si>
    <t>KOMIYA</t>
  </si>
  <si>
    <t>2009.04.21</t>
  </si>
  <si>
    <t>ｲﾁｶ</t>
  </si>
  <si>
    <t>Ichika</t>
  </si>
  <si>
    <t>2009.09.05</t>
  </si>
  <si>
    <t>ｺﾕｷ</t>
  </si>
  <si>
    <t>Koyuki</t>
  </si>
  <si>
    <t>2010.02.22</t>
  </si>
  <si>
    <t>ﾋﾗｵｶ</t>
  </si>
  <si>
    <t>HIRAOKA</t>
  </si>
  <si>
    <t>2009.10.14</t>
  </si>
  <si>
    <t>ﾋﾗﾊﾗ</t>
  </si>
  <si>
    <t>ﾓｱ</t>
  </si>
  <si>
    <t>HIRAHARA</t>
  </si>
  <si>
    <t>Moa</t>
  </si>
  <si>
    <t>2010.03.26</t>
  </si>
  <si>
    <t>ﾖﾈｲ</t>
  </si>
  <si>
    <t>YONEI</t>
  </si>
  <si>
    <t>Nana</t>
  </si>
  <si>
    <t>ｲｼｸﾞﾛ</t>
  </si>
  <si>
    <t>ｺﾉｶ</t>
  </si>
  <si>
    <t>ISHIGURO</t>
  </si>
  <si>
    <t>Konoka</t>
  </si>
  <si>
    <t>柄澤</t>
  </si>
  <si>
    <t>絢英</t>
  </si>
  <si>
    <t>ｶﾗｻﾜ</t>
  </si>
  <si>
    <t>ｱﾔｴ</t>
  </si>
  <si>
    <t>KARASAWA</t>
  </si>
  <si>
    <t>Ayae</t>
  </si>
  <si>
    <t>2009.12.30</t>
  </si>
  <si>
    <t>ﾋﾛﾆﾜ</t>
  </si>
  <si>
    <t>ｺｺ</t>
  </si>
  <si>
    <t>HIRONIWA</t>
  </si>
  <si>
    <t>Koko</t>
  </si>
  <si>
    <t>ﾘｵﾝ</t>
  </si>
  <si>
    <t>Rion</t>
  </si>
  <si>
    <t>2009.9.29</t>
  </si>
  <si>
    <t>芽</t>
  </si>
  <si>
    <t>2009.04.22</t>
  </si>
  <si>
    <t>琴都</t>
  </si>
  <si>
    <t>2009.06.11</t>
  </si>
  <si>
    <t>実希</t>
  </si>
  <si>
    <t>ﾐﾂｷ</t>
  </si>
  <si>
    <t>Mitsuki</t>
  </si>
  <si>
    <t>2009.06.02</t>
  </si>
  <si>
    <t>ひまり</t>
  </si>
  <si>
    <t>紗彩</t>
  </si>
  <si>
    <t>ｼﾓﾉ</t>
  </si>
  <si>
    <t>SHIMONO</t>
  </si>
  <si>
    <t>2009.04.04</t>
  </si>
  <si>
    <t>りか</t>
  </si>
  <si>
    <t>ｼﾝﾎﾞ</t>
  </si>
  <si>
    <t>ﾘｶ</t>
  </si>
  <si>
    <t>SHINBO</t>
  </si>
  <si>
    <t>Rika</t>
  </si>
  <si>
    <t>希歩</t>
  </si>
  <si>
    <t>ｷﾎ</t>
  </si>
  <si>
    <t>Kiho</t>
  </si>
  <si>
    <t>2009.11.30</t>
  </si>
  <si>
    <t>ｲﾜｻﾜ</t>
  </si>
  <si>
    <t>ﾓﾓﾜ</t>
  </si>
  <si>
    <t>IWASAWA</t>
  </si>
  <si>
    <t>Momowa</t>
  </si>
  <si>
    <t>2009.06.06</t>
  </si>
  <si>
    <t>ｶﾅﾓﾘ</t>
  </si>
  <si>
    <t>ｴｲｺ</t>
  </si>
  <si>
    <t>KANAMORI</t>
  </si>
  <si>
    <t>Eiko</t>
  </si>
  <si>
    <t>2009.05.27</t>
  </si>
  <si>
    <t>ｼﾉｻﾞｷ</t>
  </si>
  <si>
    <t>ｸﾚｱ</t>
  </si>
  <si>
    <t>SHINOZAKI</t>
  </si>
  <si>
    <t>Kurea</t>
  </si>
  <si>
    <t>ｾｶﾞﾜ</t>
  </si>
  <si>
    <t>ﾕｽﾞﾊ</t>
  </si>
  <si>
    <t>SEGAWA</t>
  </si>
  <si>
    <t>Yuzuha</t>
  </si>
  <si>
    <t>ﾔﾉ</t>
  </si>
  <si>
    <t>ｼｽﾞﾎ</t>
  </si>
  <si>
    <t>YANO</t>
  </si>
  <si>
    <t>Shizuho</t>
  </si>
  <si>
    <t>2009.7.21</t>
  </si>
  <si>
    <t>ﾎﾘｺｼ</t>
  </si>
  <si>
    <t>ﾅﾅ</t>
  </si>
  <si>
    <t>HORIKOSHI</t>
  </si>
  <si>
    <t>2010.3.23</t>
  </si>
  <si>
    <t>2009.9.10</t>
  </si>
  <si>
    <t>木下</t>
    <rPh sb="0" eb="2">
      <t>ｷﾉｼﾀ</t>
    </rPh>
    <phoneticPr fontId="2" type="halfwidthKatakana"/>
  </si>
  <si>
    <t>2009.8.22</t>
  </si>
  <si>
    <t>二本栁</t>
  </si>
  <si>
    <t>ひかり</t>
  </si>
  <si>
    <t>ﾆﾎﾝﾔﾅｷﾞ</t>
  </si>
  <si>
    <t>ﾋｶﾘ</t>
  </si>
  <si>
    <t>NIHONYANAGI</t>
  </si>
  <si>
    <t>Hikari</t>
  </si>
  <si>
    <t>2008.6.2</t>
  </si>
  <si>
    <t>孫田</t>
    <rPh sb="0" eb="2">
      <t>ｿﾝﾀﾞ</t>
    </rPh>
    <phoneticPr fontId="3" type="halfwidthKatakana"/>
  </si>
  <si>
    <t>侑季</t>
    <rPh sb="0" eb="2">
      <t>ﾕｳｷ</t>
    </rPh>
    <phoneticPr fontId="3" type="halfwidthKatakana"/>
  </si>
  <si>
    <t>竹知</t>
    <rPh sb="0" eb="1">
      <t>ﾀｹ</t>
    </rPh>
    <rPh sb="1" eb="2">
      <t>ﾁ</t>
    </rPh>
    <phoneticPr fontId="3" type="halfwidthKatakana"/>
  </si>
  <si>
    <t>舜太</t>
    <rPh sb="0" eb="2">
      <t>ｼｭﾝﾀ</t>
    </rPh>
    <phoneticPr fontId="3" type="halfwidthKatakana"/>
  </si>
  <si>
    <t>田村</t>
    <rPh sb="0" eb="2">
      <t>ﾀﾑﾗ</t>
    </rPh>
    <phoneticPr fontId="3" type="halfwidthKatakana"/>
  </si>
  <si>
    <t>蓮斗</t>
    <rPh sb="0" eb="1">
      <t>ﾚﾝ</t>
    </rPh>
    <rPh sb="1" eb="2">
      <t>ﾄ</t>
    </rPh>
    <phoneticPr fontId="3" type="halfwidthKatakana"/>
  </si>
  <si>
    <t>成見</t>
    <rPh sb="0" eb="2">
      <t>ﾅﾙﾐ</t>
    </rPh>
    <phoneticPr fontId="3" type="halfwidthKatakana"/>
  </si>
  <si>
    <t>王我</t>
    <rPh sb="0" eb="1">
      <t>ｵｳ</t>
    </rPh>
    <rPh sb="1" eb="2">
      <t>ｶﾞ</t>
    </rPh>
    <phoneticPr fontId="3" type="halfwidthKatakana"/>
  </si>
  <si>
    <t>反保</t>
    <rPh sb="0" eb="2">
      <t>ﾀﾝﾎﾞ</t>
    </rPh>
    <phoneticPr fontId="3" type="halfwidthKatakana"/>
  </si>
  <si>
    <t>新</t>
    <rPh sb="0" eb="1">
      <t>ｼﾝ</t>
    </rPh>
    <phoneticPr fontId="3" type="halfwidthKatakana"/>
  </si>
  <si>
    <t>古田</t>
    <rPh sb="0" eb="2">
      <t>フルタ</t>
    </rPh>
    <phoneticPr fontId="3"/>
  </si>
  <si>
    <t>蒼英</t>
    <rPh sb="0" eb="1">
      <t>アオ</t>
    </rPh>
    <rPh sb="1" eb="2">
      <t>ヒデ</t>
    </rPh>
    <phoneticPr fontId="3"/>
  </si>
  <si>
    <t>恒住</t>
    <rPh sb="0" eb="1">
      <t>ツネ</t>
    </rPh>
    <rPh sb="1" eb="2">
      <t>ス</t>
    </rPh>
    <phoneticPr fontId="3"/>
  </si>
  <si>
    <t>颯汰</t>
    <rPh sb="0" eb="1">
      <t>ハヤテ</t>
    </rPh>
    <rPh sb="1" eb="2">
      <t>タ</t>
    </rPh>
    <phoneticPr fontId="3"/>
  </si>
  <si>
    <t>進藤</t>
    <rPh sb="0" eb="2">
      <t>シンドウ</t>
    </rPh>
    <phoneticPr fontId="3"/>
  </si>
  <si>
    <t>訽平</t>
    <rPh sb="0" eb="1">
      <t>コウ</t>
    </rPh>
    <rPh sb="1" eb="2">
      <t>ヘイ</t>
    </rPh>
    <phoneticPr fontId="3"/>
  </si>
  <si>
    <t>森田</t>
    <rPh sb="0" eb="2">
      <t>モリタ</t>
    </rPh>
    <phoneticPr fontId="3"/>
  </si>
  <si>
    <t>研吾</t>
    <rPh sb="0" eb="1">
      <t>ケン</t>
    </rPh>
    <rPh sb="1" eb="2">
      <t>ゴ</t>
    </rPh>
    <phoneticPr fontId="3"/>
  </si>
  <si>
    <t>高橋</t>
    <rPh sb="0" eb="2">
      <t>タカハシ</t>
    </rPh>
    <phoneticPr fontId="3"/>
  </si>
  <si>
    <t>歩志</t>
    <rPh sb="0" eb="1">
      <t>アユ</t>
    </rPh>
    <rPh sb="1" eb="2">
      <t>シ</t>
    </rPh>
    <phoneticPr fontId="3"/>
  </si>
  <si>
    <t>関澤</t>
    <rPh sb="0" eb="2">
      <t>セキザワ</t>
    </rPh>
    <phoneticPr fontId="3"/>
  </si>
  <si>
    <t>隆星</t>
    <rPh sb="0" eb="1">
      <t>リュウ</t>
    </rPh>
    <rPh sb="1" eb="2">
      <t>ホシ</t>
    </rPh>
    <phoneticPr fontId="3"/>
  </si>
  <si>
    <t>加納</t>
    <rPh sb="0" eb="2">
      <t>カノウ</t>
    </rPh>
    <phoneticPr fontId="3"/>
  </si>
  <si>
    <t>奏良</t>
    <rPh sb="0" eb="1">
      <t>カナ</t>
    </rPh>
    <rPh sb="1" eb="2">
      <t>ヨ</t>
    </rPh>
    <phoneticPr fontId="3"/>
  </si>
  <si>
    <t>穂積</t>
    <rPh sb="0" eb="2">
      <t>ホヅミ</t>
    </rPh>
    <phoneticPr fontId="3"/>
  </si>
  <si>
    <t>拓真</t>
    <rPh sb="0" eb="2">
      <t>タクマ</t>
    </rPh>
    <phoneticPr fontId="3"/>
  </si>
  <si>
    <t>入江</t>
    <rPh sb="0" eb="2">
      <t>イリエ</t>
    </rPh>
    <phoneticPr fontId="2"/>
  </si>
  <si>
    <t>雄太</t>
    <rPh sb="0" eb="2">
      <t>ユウタ</t>
    </rPh>
    <phoneticPr fontId="2"/>
  </si>
  <si>
    <t>多田</t>
    <rPh sb="0" eb="2">
      <t>タダ</t>
    </rPh>
    <phoneticPr fontId="3"/>
  </si>
  <si>
    <t>大翔</t>
    <rPh sb="0" eb="1">
      <t>ダイ</t>
    </rPh>
    <rPh sb="1" eb="2">
      <t>ショウ</t>
    </rPh>
    <phoneticPr fontId="3"/>
  </si>
  <si>
    <t>穐谷</t>
    <rPh sb="0" eb="2">
      <t>アキヤ</t>
    </rPh>
    <phoneticPr fontId="3"/>
  </si>
  <si>
    <t>2010.3.15</t>
  </si>
  <si>
    <t>山野</t>
    <rPh sb="0" eb="2">
      <t>ヤマノ</t>
    </rPh>
    <phoneticPr fontId="3"/>
  </si>
  <si>
    <t>櫂斗</t>
    <rPh sb="0" eb="1">
      <t>カイ</t>
    </rPh>
    <rPh sb="1" eb="2">
      <t>ト</t>
    </rPh>
    <phoneticPr fontId="3"/>
  </si>
  <si>
    <t>端野</t>
    <rPh sb="0" eb="2">
      <t>ハシノ</t>
    </rPh>
    <phoneticPr fontId="3"/>
  </si>
  <si>
    <t>遼</t>
    <rPh sb="0" eb="1">
      <t>リョウ</t>
    </rPh>
    <phoneticPr fontId="3"/>
  </si>
  <si>
    <t>中村</t>
    <rPh sb="0" eb="2">
      <t>ナカムラ</t>
    </rPh>
    <phoneticPr fontId="3"/>
  </si>
  <si>
    <t>助川</t>
    <rPh sb="0" eb="2">
      <t>スケガワ</t>
    </rPh>
    <phoneticPr fontId="3"/>
  </si>
  <si>
    <t>賢太郎</t>
    <rPh sb="0" eb="3">
      <t>ケンタロウ</t>
    </rPh>
    <phoneticPr fontId="3"/>
  </si>
  <si>
    <t>島野</t>
    <rPh sb="0" eb="2">
      <t>シマノ</t>
    </rPh>
    <phoneticPr fontId="3"/>
  </si>
  <si>
    <t>流維</t>
    <rPh sb="0" eb="1">
      <t>ル</t>
    </rPh>
    <rPh sb="1" eb="2">
      <t>イ</t>
    </rPh>
    <phoneticPr fontId="3"/>
  </si>
  <si>
    <t>濵本</t>
    <rPh sb="0" eb="2">
      <t>ハマモト</t>
    </rPh>
    <phoneticPr fontId="3"/>
  </si>
  <si>
    <t>凌太</t>
    <rPh sb="0" eb="1">
      <t>リョウ</t>
    </rPh>
    <rPh sb="1" eb="2">
      <t>タ</t>
    </rPh>
    <phoneticPr fontId="3"/>
  </si>
  <si>
    <t>増田</t>
    <rPh sb="0" eb="2">
      <t>マスダ</t>
    </rPh>
    <phoneticPr fontId="3"/>
  </si>
  <si>
    <t>翔馬</t>
    <rPh sb="0" eb="1">
      <t>ショウ</t>
    </rPh>
    <rPh sb="1" eb="2">
      <t>ウマ</t>
    </rPh>
    <phoneticPr fontId="3"/>
  </si>
  <si>
    <t>瑠夏</t>
    <rPh sb="0" eb="1">
      <t>ル</t>
    </rPh>
    <rPh sb="1" eb="2">
      <t>ナツ</t>
    </rPh>
    <phoneticPr fontId="3"/>
  </si>
  <si>
    <t>2009.12.3</t>
  </si>
  <si>
    <t>高杉</t>
    <rPh sb="0" eb="2">
      <t>タカスギ</t>
    </rPh>
    <phoneticPr fontId="3"/>
  </si>
  <si>
    <t>康平</t>
    <rPh sb="0" eb="2">
      <t>コウヘイ</t>
    </rPh>
    <phoneticPr fontId="3"/>
  </si>
  <si>
    <t>青山</t>
    <rPh sb="0" eb="2">
      <t>アオヤマ</t>
    </rPh>
    <phoneticPr fontId="3"/>
  </si>
  <si>
    <t>和真</t>
    <rPh sb="0" eb="2">
      <t>カズマ</t>
    </rPh>
    <phoneticPr fontId="3"/>
  </si>
  <si>
    <t>中津留</t>
    <rPh sb="0" eb="3">
      <t>ナカツル</t>
    </rPh>
    <phoneticPr fontId="3"/>
  </si>
  <si>
    <t>聖己</t>
    <rPh sb="0" eb="1">
      <t>セイ</t>
    </rPh>
    <rPh sb="1" eb="2">
      <t>オノレ</t>
    </rPh>
    <phoneticPr fontId="3"/>
  </si>
  <si>
    <t>金高</t>
    <rPh sb="0" eb="2">
      <t>カネタカ</t>
    </rPh>
    <phoneticPr fontId="3"/>
  </si>
  <si>
    <t>光希</t>
    <rPh sb="0" eb="1">
      <t>ヒカリ</t>
    </rPh>
    <rPh sb="1" eb="2">
      <t>キ</t>
    </rPh>
    <phoneticPr fontId="3"/>
  </si>
  <si>
    <t>ｶﾈﾀｶ</t>
  </si>
  <si>
    <t>KANETAKA</t>
  </si>
  <si>
    <t>伊藤</t>
    <rPh sb="0" eb="2">
      <t>イトウ</t>
    </rPh>
    <phoneticPr fontId="3"/>
  </si>
  <si>
    <t>一貴</t>
    <rPh sb="0" eb="2">
      <t>カズキ</t>
    </rPh>
    <phoneticPr fontId="3"/>
  </si>
  <si>
    <t>青木</t>
    <rPh sb="0" eb="2">
      <t>ｱｵｷ</t>
    </rPh>
    <phoneticPr fontId="3" type="halfwidthKatakana"/>
  </si>
  <si>
    <t>優翔</t>
    <rPh sb="0" eb="2">
      <t>ﾕｳﾄ</t>
    </rPh>
    <phoneticPr fontId="3" type="halfwidthKatakana"/>
  </si>
  <si>
    <t>本山</t>
    <rPh sb="0" eb="2">
      <t>ﾓﾄﾔﾏ</t>
    </rPh>
    <phoneticPr fontId="3" type="halfwidthKatakana"/>
  </si>
  <si>
    <t>潤</t>
    <rPh sb="0" eb="1">
      <t>ｼﾞｭﾝ</t>
    </rPh>
    <phoneticPr fontId="3" type="halfwidthKatakana"/>
  </si>
  <si>
    <t>葛西</t>
    <rPh sb="0" eb="2">
      <t>ｶｻｲ</t>
    </rPh>
    <phoneticPr fontId="3" type="halfwidthKatakana"/>
  </si>
  <si>
    <t>孝亮</t>
    <rPh sb="0" eb="2">
      <t>ｺｳｽｹ</t>
    </rPh>
    <phoneticPr fontId="3" type="halfwidthKatakana"/>
  </si>
  <si>
    <t>遠藤</t>
    <rPh sb="0" eb="2">
      <t>ｴﾝﾄﾞｳ</t>
    </rPh>
    <phoneticPr fontId="3" type="halfwidthKatakana"/>
  </si>
  <si>
    <t>雄介</t>
    <rPh sb="0" eb="2">
      <t>ﾕｳｽｹ</t>
    </rPh>
    <phoneticPr fontId="3" type="halfwidthKatakana"/>
  </si>
  <si>
    <t>牟田口</t>
    <rPh sb="0" eb="3">
      <t>ﾑﾀｸﾞﾁ</t>
    </rPh>
    <phoneticPr fontId="3" type="halfwidthKatakana"/>
  </si>
  <si>
    <t>瑛心</t>
    <rPh sb="0" eb="1">
      <t>ｴｲ</t>
    </rPh>
    <rPh sb="1" eb="2">
      <t>ｼﾝ</t>
    </rPh>
    <phoneticPr fontId="3" type="halfwidthKatakana"/>
  </si>
  <si>
    <t>髙鍬</t>
    <rPh sb="0" eb="2">
      <t>ﾀｶｸﾜ</t>
    </rPh>
    <phoneticPr fontId="3" type="halfwidthKatakana"/>
  </si>
  <si>
    <t>将太</t>
    <rPh sb="0" eb="2">
      <t>ｼｮｳﾀ</t>
    </rPh>
    <phoneticPr fontId="3" type="halfwidthKatakana"/>
  </si>
  <si>
    <t>小川</t>
    <rPh sb="0" eb="2">
      <t>ｵｶﾞﾜ</t>
    </rPh>
    <phoneticPr fontId="3" type="halfwidthKatakana"/>
  </si>
  <si>
    <t>大貴</t>
    <rPh sb="0" eb="2">
      <t>ﾀﾞｲｷ</t>
    </rPh>
    <phoneticPr fontId="3" type="halfwidthKatakana"/>
  </si>
  <si>
    <t>藤原</t>
    <rPh sb="0" eb="2">
      <t>ﾌｼﾞﾜﾗ</t>
    </rPh>
    <phoneticPr fontId="3" type="halfwidthKatakana"/>
  </si>
  <si>
    <t>昂大</t>
    <rPh sb="0" eb="2">
      <t>ｺｳﾀ</t>
    </rPh>
    <phoneticPr fontId="3" type="halfwidthKatakana"/>
  </si>
  <si>
    <t>村岡</t>
    <rPh sb="0" eb="2">
      <t>ﾑﾗｵｶ</t>
    </rPh>
    <phoneticPr fontId="3" type="halfwidthKatakana"/>
  </si>
  <si>
    <t>駿</t>
    <rPh sb="0" eb="1">
      <t>ｼｭﾝ</t>
    </rPh>
    <phoneticPr fontId="3" type="halfwidthKatakana"/>
  </si>
  <si>
    <t>五嶋</t>
    <rPh sb="0" eb="2">
      <t>ｺﾞﾄｳ</t>
    </rPh>
    <phoneticPr fontId="3" type="halfwidthKatakana"/>
  </si>
  <si>
    <t>陸人</t>
    <rPh sb="0" eb="2">
      <t>ﾘｸﾄ</t>
    </rPh>
    <phoneticPr fontId="3" type="halfwidthKatakana"/>
  </si>
  <si>
    <t>土屋</t>
    <rPh sb="0" eb="2">
      <t>ﾂﾁﾔ</t>
    </rPh>
    <phoneticPr fontId="3" type="halfwidthKatakana"/>
  </si>
  <si>
    <t>大樹</t>
    <rPh sb="0" eb="2">
      <t>ﾀﾞｲｷ</t>
    </rPh>
    <phoneticPr fontId="3" type="halfwidthKatakana"/>
  </si>
  <si>
    <t>森</t>
    <rPh sb="0" eb="1">
      <t>ﾓﾘ</t>
    </rPh>
    <phoneticPr fontId="3" type="halfwidthKatakana"/>
  </si>
  <si>
    <t>将汰郞</t>
    <rPh sb="0" eb="2">
      <t>ｼｮｳﾀ</t>
    </rPh>
    <rPh sb="2" eb="3">
      <t>ﾛｳ</t>
    </rPh>
    <phoneticPr fontId="3" type="halfwidthKatakana"/>
  </si>
  <si>
    <t>李</t>
    <rPh sb="0" eb="1">
      <t>ﾘ</t>
    </rPh>
    <phoneticPr fontId="3" type="halfwidthKatakana"/>
  </si>
  <si>
    <t>子杭</t>
    <rPh sb="0" eb="1">
      <t>ｺ</t>
    </rPh>
    <rPh sb="1" eb="2">
      <t>ｺｳ</t>
    </rPh>
    <phoneticPr fontId="3" type="halfwidthKatakana"/>
  </si>
  <si>
    <t>ｽｺｳ</t>
  </si>
  <si>
    <t>Suko</t>
  </si>
  <si>
    <t>黒澤</t>
    <rPh sb="0" eb="2">
      <t>ｸﾛｻﾜ</t>
    </rPh>
    <phoneticPr fontId="3" type="halfwidthKatakana"/>
  </si>
  <si>
    <t>弥仁</t>
    <rPh sb="0" eb="1">
      <t>ﾔ</t>
    </rPh>
    <rPh sb="1" eb="2">
      <t>ｼﾞﾝ</t>
    </rPh>
    <phoneticPr fontId="3" type="halfwidthKatakana"/>
  </si>
  <si>
    <t>時田</t>
    <rPh sb="0" eb="2">
      <t>ﾄｷﾀ</t>
    </rPh>
    <phoneticPr fontId="3" type="halfwidthKatakana"/>
  </si>
  <si>
    <t>蒼真</t>
    <rPh sb="0" eb="1">
      <t>ｿｳ</t>
    </rPh>
    <rPh sb="1" eb="2">
      <t>ｼﾝ</t>
    </rPh>
    <phoneticPr fontId="3" type="halfwidthKatakana"/>
  </si>
  <si>
    <t>前多</t>
    <rPh sb="0" eb="2">
      <t>ﾏｴﾀﾞ</t>
    </rPh>
    <phoneticPr fontId="3" type="halfwidthKatakana"/>
  </si>
  <si>
    <t>一路</t>
    <rPh sb="0" eb="2">
      <t>ｲﾁﾛ</t>
    </rPh>
    <phoneticPr fontId="3" type="halfwidthKatakana"/>
  </si>
  <si>
    <t>齋藤</t>
    <rPh sb="0" eb="2">
      <t>ｻｲﾄｳ</t>
    </rPh>
    <phoneticPr fontId="3" type="halfwidthKatakana"/>
  </si>
  <si>
    <t>優生</t>
    <rPh sb="0" eb="1">
      <t>ﾕｳ</t>
    </rPh>
    <rPh sb="1" eb="2">
      <t>ｾｲ</t>
    </rPh>
    <phoneticPr fontId="3" type="halfwidthKatakana"/>
  </si>
  <si>
    <t>井川</t>
    <rPh sb="0" eb="2">
      <t>ｲｶﾞﾜ</t>
    </rPh>
    <phoneticPr fontId="3" type="halfwidthKatakana"/>
  </si>
  <si>
    <t>結貴</t>
    <rPh sb="0" eb="1">
      <t>ﾕｲ</t>
    </rPh>
    <rPh sb="1" eb="2">
      <t>ｷ</t>
    </rPh>
    <phoneticPr fontId="3" type="halfwidthKatakana"/>
  </si>
  <si>
    <t>森岡</t>
    <rPh sb="0" eb="2">
      <t>ﾓﾘｵｶ</t>
    </rPh>
    <phoneticPr fontId="3" type="halfwidthKatakana"/>
  </si>
  <si>
    <t>力</t>
    <rPh sb="0" eb="1">
      <t>ﾘｷ</t>
    </rPh>
    <phoneticPr fontId="3" type="halfwidthKatakana"/>
  </si>
  <si>
    <t>小西</t>
    <rPh sb="0" eb="2">
      <t>ｺﾆｼ</t>
    </rPh>
    <phoneticPr fontId="3" type="halfwidthKatakana"/>
  </si>
  <si>
    <t>創太</t>
    <rPh sb="0" eb="2">
      <t>ｿｳﾀ</t>
    </rPh>
    <phoneticPr fontId="3" type="halfwidthKatakana"/>
  </si>
  <si>
    <t>畠山</t>
    <rPh sb="0" eb="2">
      <t>ﾊﾀｹﾔﾏ</t>
    </rPh>
    <phoneticPr fontId="3" type="halfwidthKatakana"/>
  </si>
  <si>
    <t>蒼空</t>
    <rPh sb="0" eb="1">
      <t>ｱｵ</t>
    </rPh>
    <rPh sb="1" eb="2">
      <t>ｿﾗ</t>
    </rPh>
    <phoneticPr fontId="3" type="halfwidthKatakana"/>
  </si>
  <si>
    <t>本田</t>
    <rPh sb="0" eb="2">
      <t>ﾎﾝﾀﾞ</t>
    </rPh>
    <phoneticPr fontId="3" type="halfwidthKatakana"/>
  </si>
  <si>
    <t>誠吾</t>
    <rPh sb="0" eb="1">
      <t>ｾｲ</t>
    </rPh>
    <rPh sb="1" eb="2">
      <t>ｺﾞ</t>
    </rPh>
    <phoneticPr fontId="3" type="halfwidthKatakana"/>
  </si>
  <si>
    <t>玉置</t>
    <rPh sb="0" eb="2">
      <t>ﾀﾏｵｷ</t>
    </rPh>
    <phoneticPr fontId="3" type="halfwidthKatakana"/>
  </si>
  <si>
    <t>翔</t>
    <rPh sb="0" eb="1">
      <t>ｼｮｳ</t>
    </rPh>
    <phoneticPr fontId="3" type="halfwidthKatakana"/>
  </si>
  <si>
    <t>桝崎</t>
    <rPh sb="0" eb="2">
      <t>ﾏｽｻﾞｷ</t>
    </rPh>
    <phoneticPr fontId="3" type="halfwidthKatakana"/>
  </si>
  <si>
    <t>吾人</t>
    <rPh sb="0" eb="1">
      <t>ｺﾞ</t>
    </rPh>
    <rPh sb="1" eb="2">
      <t>ﾋﾄ</t>
    </rPh>
    <phoneticPr fontId="3" type="halfwidthKatakana"/>
  </si>
  <si>
    <t>岡崎</t>
    <rPh sb="0" eb="2">
      <t>ｵｶｻﾞｷ</t>
    </rPh>
    <phoneticPr fontId="3" type="halfwidthKatakana"/>
  </si>
  <si>
    <t>誠典</t>
    <rPh sb="0" eb="1">
      <t>ﾏｺﾄ</t>
    </rPh>
    <rPh sb="1" eb="2">
      <t>ﾉﾘ</t>
    </rPh>
    <phoneticPr fontId="3" type="halfwidthKatakana"/>
  </si>
  <si>
    <t>柏木</t>
    <rPh sb="0" eb="2">
      <t>ｶｼﾜｷﾞ</t>
    </rPh>
    <phoneticPr fontId="3" type="halfwidthKatakana"/>
  </si>
  <si>
    <t>雄太</t>
    <rPh sb="0" eb="2">
      <t>ﾕｳﾀ</t>
    </rPh>
    <phoneticPr fontId="3" type="halfwidthKatakana"/>
  </si>
  <si>
    <t>秋山</t>
    <rPh sb="0" eb="2">
      <t>ｱｷﾔﾏ</t>
    </rPh>
    <phoneticPr fontId="3" type="halfwidthKatakana"/>
  </si>
  <si>
    <t>菅原</t>
    <rPh sb="0" eb="2">
      <t>ｽｶﾞﾜﾗ</t>
    </rPh>
    <phoneticPr fontId="3" type="halfwidthKatakana"/>
  </si>
  <si>
    <t>大輔</t>
    <rPh sb="0" eb="2">
      <t>ﾀﾞｲｽｹ</t>
    </rPh>
    <phoneticPr fontId="3" type="halfwidthKatakana"/>
  </si>
  <si>
    <t>鈴丸</t>
    <rPh sb="0" eb="2">
      <t>ｽｽﾞﾏﾙ</t>
    </rPh>
    <phoneticPr fontId="3" type="halfwidthKatakana"/>
  </si>
  <si>
    <t>悠</t>
    <rPh sb="0" eb="1">
      <t>ﾕｳ</t>
    </rPh>
    <phoneticPr fontId="3" type="halfwidthKatakana"/>
  </si>
  <si>
    <t>栗崎</t>
    <rPh sb="0" eb="2">
      <t>ｸﾘｻｷ</t>
    </rPh>
    <phoneticPr fontId="3" type="halfwidthKatakana"/>
  </si>
  <si>
    <t>翔乎</t>
    <rPh sb="0" eb="1">
      <t>ｶｹ</t>
    </rPh>
    <rPh sb="1" eb="2">
      <t>ﾔ</t>
    </rPh>
    <phoneticPr fontId="3" type="halfwidthKatakana"/>
  </si>
  <si>
    <t>藤城</t>
    <rPh sb="0" eb="2">
      <t>ﾌｼﾞｼﾛ</t>
    </rPh>
    <phoneticPr fontId="3" type="halfwidthKatakana"/>
  </si>
  <si>
    <t>星来</t>
    <rPh sb="0" eb="1">
      <t>ﾎｼ</t>
    </rPh>
    <rPh sb="1" eb="2">
      <t>ｸ</t>
    </rPh>
    <phoneticPr fontId="3" type="halfwidthKatakana"/>
  </si>
  <si>
    <t>高橋</t>
    <rPh sb="0" eb="2">
      <t>ﾀｶﾊｼ</t>
    </rPh>
    <phoneticPr fontId="3" type="halfwidthKatakana"/>
  </si>
  <si>
    <t>直稀</t>
    <rPh sb="0" eb="1">
      <t>ﾅｵ</t>
    </rPh>
    <rPh sb="1" eb="2">
      <t>ｷ</t>
    </rPh>
    <phoneticPr fontId="3" type="halfwidthKatakana"/>
  </si>
  <si>
    <t>金子</t>
    <rPh sb="0" eb="2">
      <t>ｶﾈｺ</t>
    </rPh>
    <phoneticPr fontId="3" type="halfwidthKatakana"/>
  </si>
  <si>
    <t>幸政</t>
    <rPh sb="0" eb="2">
      <t>ﾕｷﾏｻ</t>
    </rPh>
    <phoneticPr fontId="3" type="halfwidthKatakana"/>
  </si>
  <si>
    <t>保坂</t>
    <rPh sb="0" eb="2">
      <t>ﾎｻｶ</t>
    </rPh>
    <phoneticPr fontId="3" type="halfwidthKatakana"/>
  </si>
  <si>
    <t>拓海</t>
    <rPh sb="0" eb="2">
      <t>ﾀｸﾐ</t>
    </rPh>
    <phoneticPr fontId="3" type="halfwidthKatakana"/>
  </si>
  <si>
    <t>名田部</t>
    <rPh sb="0" eb="3">
      <t>ﾅﾀﾍﾞ</t>
    </rPh>
    <phoneticPr fontId="3" type="halfwidthKatakana"/>
  </si>
  <si>
    <t>桐矢</t>
    <rPh sb="0" eb="1">
      <t>ｷﾘ</t>
    </rPh>
    <rPh sb="1" eb="2">
      <t>ﾔ</t>
    </rPh>
    <phoneticPr fontId="3" type="halfwidthKatakana"/>
  </si>
  <si>
    <t>黒﨑</t>
    <rPh sb="0" eb="2">
      <t>ｸﾛｻｷ</t>
    </rPh>
    <phoneticPr fontId="3" type="halfwidthKatakana"/>
  </si>
  <si>
    <t>幹太</t>
    <rPh sb="0" eb="1">
      <t>ｶﾝ</t>
    </rPh>
    <rPh sb="1" eb="2">
      <t>ﾀ</t>
    </rPh>
    <phoneticPr fontId="3" type="halfwidthKatakana"/>
  </si>
  <si>
    <t>鈴木</t>
    <rPh sb="0" eb="2">
      <t>ｽｽﾞｷ</t>
    </rPh>
    <phoneticPr fontId="3" type="halfwidthKatakana"/>
  </si>
  <si>
    <t>遼</t>
    <rPh sb="0" eb="1">
      <t>ﾘｮｳ</t>
    </rPh>
    <phoneticPr fontId="3" type="halfwidthKatakana"/>
  </si>
  <si>
    <t>秦</t>
    <rPh sb="0" eb="1">
      <t>ｼﾝ</t>
    </rPh>
    <phoneticPr fontId="3" type="halfwidthKatakana"/>
  </si>
  <si>
    <t>遼乃介</t>
    <rPh sb="0" eb="1">
      <t>ﾘｮｳ</t>
    </rPh>
    <rPh sb="1" eb="2">
      <t>ﾉ</t>
    </rPh>
    <rPh sb="2" eb="3">
      <t>ｽｹ</t>
    </rPh>
    <phoneticPr fontId="3" type="halfwidthKatakana"/>
  </si>
  <si>
    <t>井上</t>
    <rPh sb="0" eb="2">
      <t>ｲﾉｳｴ</t>
    </rPh>
    <phoneticPr fontId="3" type="halfwidthKatakana"/>
  </si>
  <si>
    <t>遥斗</t>
    <rPh sb="0" eb="1">
      <t>ﾊﾙ</t>
    </rPh>
    <rPh sb="1" eb="2">
      <t>ﾄ</t>
    </rPh>
    <phoneticPr fontId="3" type="halfwidthKatakana"/>
  </si>
  <si>
    <t>磯</t>
    <rPh sb="0" eb="1">
      <t>ｲｿ</t>
    </rPh>
    <phoneticPr fontId="3" type="halfwidthKatakana"/>
  </si>
  <si>
    <t>柚宇</t>
    <rPh sb="0" eb="1">
      <t>ﾕｽﾞ</t>
    </rPh>
    <rPh sb="1" eb="2">
      <t>ｳ</t>
    </rPh>
    <phoneticPr fontId="3" type="halfwidthKatakana"/>
  </si>
  <si>
    <t>澤田</t>
    <rPh sb="0" eb="2">
      <t>ｻﾜﾀﾞ</t>
    </rPh>
    <phoneticPr fontId="3" type="halfwidthKatakana"/>
  </si>
  <si>
    <t>太一</t>
    <rPh sb="0" eb="2">
      <t>ﾀｲﾁ</t>
    </rPh>
    <phoneticPr fontId="3" type="halfwidthKatakana"/>
  </si>
  <si>
    <t>平野</t>
    <rPh sb="0" eb="2">
      <t>ﾋﾗﾉ</t>
    </rPh>
    <phoneticPr fontId="3" type="halfwidthKatakana"/>
  </si>
  <si>
    <t>勝地</t>
    <rPh sb="0" eb="2">
      <t>ｶﾂﾁ</t>
    </rPh>
    <phoneticPr fontId="3" type="halfwidthKatakana"/>
  </si>
  <si>
    <t>朔弥</t>
    <rPh sb="0" eb="1">
      <t>ｻｸ</t>
    </rPh>
    <rPh sb="1" eb="2">
      <t>ﾔ</t>
    </rPh>
    <phoneticPr fontId="3" type="halfwidthKatakana"/>
  </si>
  <si>
    <t>聡太</t>
    <rPh sb="0" eb="2">
      <t>ｿｳﾀ</t>
    </rPh>
    <phoneticPr fontId="3" type="halfwidthKatakana"/>
  </si>
  <si>
    <t>菊池</t>
    <rPh sb="0" eb="2">
      <t>ｷｸﾁ</t>
    </rPh>
    <phoneticPr fontId="3" type="halfwidthKatakana"/>
  </si>
  <si>
    <t>涼太</t>
    <rPh sb="0" eb="1">
      <t>ﾘｮｳ</t>
    </rPh>
    <rPh sb="1" eb="2">
      <t>ﾀ</t>
    </rPh>
    <phoneticPr fontId="3" type="halfwidthKatakana"/>
  </si>
  <si>
    <t>亀田</t>
    <rPh sb="0" eb="2">
      <t>カメダ</t>
    </rPh>
    <phoneticPr fontId="3"/>
  </si>
  <si>
    <t>隆貴</t>
    <rPh sb="0" eb="2">
      <t>タカキ</t>
    </rPh>
    <phoneticPr fontId="3"/>
  </si>
  <si>
    <t>ｶﾒﾀﾞ</t>
  </si>
  <si>
    <t>ﾀｶｷ</t>
  </si>
  <si>
    <t>KAMEDA</t>
  </si>
  <si>
    <t>Takaki</t>
  </si>
  <si>
    <t>2009.03.30</t>
  </si>
  <si>
    <t>直井</t>
    <rPh sb="0" eb="2">
      <t>ﾅｵｲ</t>
    </rPh>
    <phoneticPr fontId="3" type="halfwidthKatakana"/>
  </si>
  <si>
    <t>悠真</t>
    <rPh sb="0" eb="1">
      <t>ﾕｳ</t>
    </rPh>
    <rPh sb="1" eb="2">
      <t>ﾏ</t>
    </rPh>
    <phoneticPr fontId="3" type="halfwidthKatakana"/>
  </si>
  <si>
    <t>三橋</t>
    <rPh sb="0" eb="2">
      <t>ミツハシ</t>
    </rPh>
    <phoneticPr fontId="4"/>
  </si>
  <si>
    <t>亮介</t>
    <rPh sb="0" eb="2">
      <t>リョウスケ</t>
    </rPh>
    <phoneticPr fontId="4"/>
  </si>
  <si>
    <t>穴田</t>
    <rPh sb="0" eb="2">
      <t>アナダ</t>
    </rPh>
    <phoneticPr fontId="4"/>
  </si>
  <si>
    <t>圭佑</t>
    <rPh sb="0" eb="2">
      <t>ケイスケ</t>
    </rPh>
    <phoneticPr fontId="4"/>
  </si>
  <si>
    <t>藤木</t>
    <rPh sb="0" eb="2">
      <t>フジキ</t>
    </rPh>
    <phoneticPr fontId="4"/>
  </si>
  <si>
    <t>保虎</t>
    <rPh sb="0" eb="1">
      <t>ホ</t>
    </rPh>
    <rPh sb="1" eb="2">
      <t>トラ</t>
    </rPh>
    <phoneticPr fontId="4"/>
  </si>
  <si>
    <t>河合</t>
    <rPh sb="0" eb="2">
      <t>カワイ</t>
    </rPh>
    <phoneticPr fontId="4"/>
  </si>
  <si>
    <t>健太郎</t>
    <rPh sb="0" eb="3">
      <t>ケンタロウ</t>
    </rPh>
    <phoneticPr fontId="4"/>
  </si>
  <si>
    <t>廣川</t>
    <rPh sb="0" eb="2">
      <t>ヒロカワ</t>
    </rPh>
    <phoneticPr fontId="4"/>
  </si>
  <si>
    <t>中</t>
    <rPh sb="0" eb="1">
      <t>ヒロナカ</t>
    </rPh>
    <phoneticPr fontId="4"/>
  </si>
  <si>
    <t>在間</t>
    <rPh sb="0" eb="2">
      <t>ザイマ</t>
    </rPh>
    <phoneticPr fontId="4"/>
  </si>
  <si>
    <t>蒼生</t>
    <rPh sb="0" eb="2">
      <t>アオイ</t>
    </rPh>
    <phoneticPr fontId="4"/>
  </si>
  <si>
    <t>田中</t>
    <rPh sb="0" eb="2">
      <t>タナカ</t>
    </rPh>
    <phoneticPr fontId="4"/>
  </si>
  <si>
    <t>陽</t>
    <rPh sb="0" eb="1">
      <t>ヨウ</t>
    </rPh>
    <phoneticPr fontId="4"/>
  </si>
  <si>
    <t>今本</t>
    <rPh sb="0" eb="2">
      <t>イマモト</t>
    </rPh>
    <phoneticPr fontId="4"/>
  </si>
  <si>
    <t>有祐</t>
    <rPh sb="0" eb="1">
      <t>アリ</t>
    </rPh>
    <rPh sb="1" eb="2">
      <t>スケ</t>
    </rPh>
    <phoneticPr fontId="4"/>
  </si>
  <si>
    <t>田辺</t>
    <rPh sb="0" eb="2">
      <t>タナベ</t>
    </rPh>
    <phoneticPr fontId="4"/>
  </si>
  <si>
    <t>晶生</t>
    <rPh sb="0" eb="1">
      <t>マサ</t>
    </rPh>
    <rPh sb="1" eb="2">
      <t>イ</t>
    </rPh>
    <phoneticPr fontId="4"/>
  </si>
  <si>
    <t>永井</t>
    <rPh sb="0" eb="2">
      <t>ﾅｶﾞｲ</t>
    </rPh>
    <phoneticPr fontId="3" type="halfwidthKatakana"/>
  </si>
  <si>
    <t>未来</t>
    <rPh sb="0" eb="2">
      <t>ﾐﾗｲ</t>
    </rPh>
    <phoneticPr fontId="3" type="halfwidthKatakana"/>
  </si>
  <si>
    <t>谷奥</t>
    <rPh sb="0" eb="2">
      <t>ﾀﾆｵｸ</t>
    </rPh>
    <phoneticPr fontId="3" type="halfwidthKatakana"/>
  </si>
  <si>
    <t>亘</t>
    <rPh sb="0" eb="1">
      <t>ﾜﾀ</t>
    </rPh>
    <phoneticPr fontId="3" type="halfwidthKatakana"/>
  </si>
  <si>
    <t>吉澤</t>
    <rPh sb="0" eb="2">
      <t>ﾖｼｻﾞﾜ</t>
    </rPh>
    <phoneticPr fontId="3" type="halfwidthKatakana"/>
  </si>
  <si>
    <t>弘信</t>
    <rPh sb="0" eb="2">
      <t>ﾋﾛﾉﾌﾞ</t>
    </rPh>
    <phoneticPr fontId="3" type="halfwidthKatakana"/>
  </si>
  <si>
    <t>小田</t>
    <rPh sb="0" eb="2">
      <t>ｵﾀﾞ</t>
    </rPh>
    <phoneticPr fontId="3" type="halfwidthKatakana"/>
  </si>
  <si>
    <t>拓真</t>
    <rPh sb="0" eb="2">
      <t>ﾀｸﾏ</t>
    </rPh>
    <phoneticPr fontId="3" type="halfwidthKatakana"/>
  </si>
  <si>
    <t>鶴岡</t>
    <rPh sb="0" eb="2">
      <t>ツルオカ</t>
    </rPh>
    <phoneticPr fontId="4"/>
  </si>
  <si>
    <t>弥央</t>
    <rPh sb="0" eb="1">
      <t>ヤ</t>
    </rPh>
    <rPh sb="1" eb="2">
      <t>オウ</t>
    </rPh>
    <phoneticPr fontId="4"/>
  </si>
  <si>
    <t>藤井</t>
    <rPh sb="0" eb="2">
      <t>ﾌｼﾞｲ</t>
    </rPh>
    <phoneticPr fontId="3" type="halfwidthKatakana"/>
  </si>
  <si>
    <t>瑛己</t>
    <rPh sb="0" eb="1">
      <t>ｴｲ</t>
    </rPh>
    <rPh sb="1" eb="2">
      <t>ｵﾉﾚ</t>
    </rPh>
    <phoneticPr fontId="3" type="halfwidthKatakana"/>
  </si>
  <si>
    <t>ﾌｼﾞｲ</t>
  </si>
  <si>
    <t>FUZII</t>
  </si>
  <si>
    <t>2009.7.13</t>
  </si>
  <si>
    <t>山田</t>
    <rPh sb="0" eb="2">
      <t>ヤマダ</t>
    </rPh>
    <phoneticPr fontId="4"/>
  </si>
  <si>
    <t>悠太</t>
    <rPh sb="0" eb="2">
      <t>ユウタ</t>
    </rPh>
    <phoneticPr fontId="4"/>
  </si>
  <si>
    <t>清水</t>
    <rPh sb="0" eb="2">
      <t>ｼﾐｽﾞ</t>
    </rPh>
    <phoneticPr fontId="3" type="halfwidthKatakana"/>
  </si>
  <si>
    <t>貫汰</t>
    <rPh sb="0" eb="1">
      <t>ﾇｷ</t>
    </rPh>
    <rPh sb="1" eb="2">
      <t>ﾀ</t>
    </rPh>
    <phoneticPr fontId="3" type="halfwidthKatakana"/>
  </si>
  <si>
    <t>宮川</t>
    <rPh sb="0" eb="2">
      <t>ﾐﾔｶﾞﾜ</t>
    </rPh>
    <phoneticPr fontId="3" type="halfwidthKatakana"/>
  </si>
  <si>
    <t>歩</t>
    <rPh sb="0" eb="1">
      <t>ｱﾕﾑ</t>
    </rPh>
    <phoneticPr fontId="3" type="halfwidthKatakana"/>
  </si>
  <si>
    <t>藤谷</t>
    <rPh sb="0" eb="2">
      <t>ﾌｼﾞﾀﾆ</t>
    </rPh>
    <phoneticPr fontId="3" type="halfwidthKatakana"/>
  </si>
  <si>
    <t>健生</t>
    <rPh sb="0" eb="1">
      <t>ﾀｹﾙ</t>
    </rPh>
    <rPh sb="1" eb="2">
      <t>ｾｲ</t>
    </rPh>
    <phoneticPr fontId="3" type="halfwidthKatakana"/>
  </si>
  <si>
    <t>SYAO</t>
  </si>
  <si>
    <t>Yufuei</t>
  </si>
  <si>
    <t>野井</t>
    <rPh sb="0" eb="1">
      <t>ﾉ</t>
    </rPh>
    <rPh sb="1" eb="2">
      <t>ｲ</t>
    </rPh>
    <phoneticPr fontId="3" type="halfwidthKatakana"/>
  </si>
  <si>
    <t>友喜</t>
    <rPh sb="0" eb="2">
      <t>ﾕｳｷ</t>
    </rPh>
    <phoneticPr fontId="3" type="halfwidthKatakana"/>
  </si>
  <si>
    <t>九鬼</t>
    <rPh sb="0" eb="2">
      <t>ｸｷ</t>
    </rPh>
    <phoneticPr fontId="3" type="halfwidthKatakana"/>
  </si>
  <si>
    <t>勝大</t>
    <rPh sb="0" eb="2">
      <t>ｶﾂﾋﾛ</t>
    </rPh>
    <phoneticPr fontId="3" type="halfwidthKatakana"/>
  </si>
  <si>
    <t>島内</t>
    <rPh sb="0" eb="2">
      <t>ｼﾏｳﾁ</t>
    </rPh>
    <phoneticPr fontId="3" type="halfwidthKatakana"/>
  </si>
  <si>
    <t>勇登</t>
    <rPh sb="0" eb="2">
      <t>ﾕｳﾄ</t>
    </rPh>
    <phoneticPr fontId="3" type="halfwidthKatakana"/>
  </si>
  <si>
    <t>瀬利</t>
    <rPh sb="0" eb="2">
      <t>ｾﾘ</t>
    </rPh>
    <phoneticPr fontId="3" type="halfwidthKatakana"/>
  </si>
  <si>
    <t>慶次郎</t>
    <rPh sb="0" eb="3">
      <t>ｹｲｼﾞﾛｳ</t>
    </rPh>
    <phoneticPr fontId="3" type="halfwidthKatakana"/>
  </si>
  <si>
    <t>内藤</t>
    <rPh sb="0" eb="2">
      <t>ﾅｲﾄｳ</t>
    </rPh>
    <phoneticPr fontId="3" type="halfwidthKatakana"/>
  </si>
  <si>
    <t>輝一</t>
    <rPh sb="0" eb="2">
      <t>ｷｲﾁ</t>
    </rPh>
    <phoneticPr fontId="3" type="halfwidthKatakana"/>
  </si>
  <si>
    <t>清岡</t>
    <rPh sb="0" eb="2">
      <t>ｷﾖｵｶ</t>
    </rPh>
    <phoneticPr fontId="3" type="halfwidthKatakana"/>
  </si>
  <si>
    <t>翔</t>
    <rPh sb="0" eb="1">
      <t>ｶ</t>
    </rPh>
    <phoneticPr fontId="3" type="halfwidthKatakana"/>
  </si>
  <si>
    <t>野口</t>
    <rPh sb="0" eb="2">
      <t>ﾉｸﾞﾁ</t>
    </rPh>
    <phoneticPr fontId="3" type="halfwidthKatakana"/>
  </si>
  <si>
    <t>賢人</t>
    <rPh sb="0" eb="2">
      <t>ｹﾝﾄ</t>
    </rPh>
    <phoneticPr fontId="3" type="halfwidthKatakana"/>
  </si>
  <si>
    <t>三谷</t>
    <rPh sb="0" eb="2">
      <t>ﾐﾀﾆ</t>
    </rPh>
    <phoneticPr fontId="3" type="halfwidthKatakana"/>
  </si>
  <si>
    <t>征央</t>
    <rPh sb="0" eb="1">
      <t>ｾｲ</t>
    </rPh>
    <rPh sb="1" eb="2">
      <t>ｵｳ</t>
    </rPh>
    <phoneticPr fontId="3" type="halfwidthKatakana"/>
  </si>
  <si>
    <t>濱田</t>
    <rPh sb="0" eb="2">
      <t>ﾊﾏﾀﾞ</t>
    </rPh>
    <phoneticPr fontId="3" type="halfwidthKatakana"/>
  </si>
  <si>
    <t>太一</t>
    <rPh sb="0" eb="2">
      <t>ﾀｲｲﾁ</t>
    </rPh>
    <phoneticPr fontId="3" type="halfwidthKatakana"/>
  </si>
  <si>
    <t>平山</t>
    <rPh sb="0" eb="2">
      <t>ﾋﾗﾔﾏ</t>
    </rPh>
    <phoneticPr fontId="3" type="halfwidthKatakana"/>
  </si>
  <si>
    <t>恵太郎</t>
    <rPh sb="0" eb="3">
      <t>ｹｲﾀﾛｳ</t>
    </rPh>
    <phoneticPr fontId="3" type="halfwidthKatakana"/>
  </si>
  <si>
    <t>近藤</t>
    <rPh sb="0" eb="2">
      <t>ｺﾝﾄﾞｳ</t>
    </rPh>
    <phoneticPr fontId="3" type="halfwidthKatakana"/>
  </si>
  <si>
    <t>煌介</t>
    <rPh sb="0" eb="1">
      <t>ｵｳ</t>
    </rPh>
    <rPh sb="1" eb="2">
      <t>ｽｹ</t>
    </rPh>
    <phoneticPr fontId="3" type="halfwidthKatakana"/>
  </si>
  <si>
    <t>上原</t>
    <rPh sb="0" eb="2">
      <t>ｳｴﾊﾗ</t>
    </rPh>
    <phoneticPr fontId="3" type="halfwidthKatakana"/>
  </si>
  <si>
    <t>嘉泰</t>
    <rPh sb="0" eb="1">
      <t>ｶ</t>
    </rPh>
    <rPh sb="1" eb="2">
      <t>ﾔｽｼ</t>
    </rPh>
    <phoneticPr fontId="3" type="halfwidthKatakana"/>
  </si>
  <si>
    <t>2008.6.4</t>
  </si>
  <si>
    <t>林</t>
    <rPh sb="0" eb="1">
      <t>ﾊﾔｼ</t>
    </rPh>
    <phoneticPr fontId="3" type="halfwidthKatakana"/>
  </si>
  <si>
    <t>海里</t>
    <rPh sb="0" eb="1">
      <t>ｳﾐ</t>
    </rPh>
    <rPh sb="1" eb="2">
      <t>ｻﾄ</t>
    </rPh>
    <phoneticPr fontId="3" type="halfwidthKatakana"/>
  </si>
  <si>
    <t>直大</t>
    <rPh sb="0" eb="1">
      <t>ﾅｵ</t>
    </rPh>
    <rPh sb="1" eb="2">
      <t>ﾀﾞｲ</t>
    </rPh>
    <phoneticPr fontId="3" type="halfwidthKatakana"/>
  </si>
  <si>
    <t>佐橋</t>
    <rPh sb="0" eb="2">
      <t>ｻﾊｼ</t>
    </rPh>
    <phoneticPr fontId="3" type="halfwidthKatakana"/>
  </si>
  <si>
    <t>虎太朗</t>
    <rPh sb="0" eb="1">
      <t>ﾄﾗ</t>
    </rPh>
    <rPh sb="1" eb="3">
      <t>ﾀﾛｳ</t>
    </rPh>
    <phoneticPr fontId="3" type="halfwidthKatakana"/>
  </si>
  <si>
    <t>眞殿</t>
    <rPh sb="0" eb="2">
      <t>ﾏﾄﾞﾉ</t>
    </rPh>
    <phoneticPr fontId="3" type="halfwidthKatakana"/>
  </si>
  <si>
    <t>誠治郎</t>
    <rPh sb="0" eb="2">
      <t>ｾｲｼﾞ</t>
    </rPh>
    <rPh sb="2" eb="3">
      <t>ﾛｳ</t>
    </rPh>
    <phoneticPr fontId="3" type="halfwidthKatakana"/>
  </si>
  <si>
    <t>MADONO</t>
  </si>
  <si>
    <t>Seijiro</t>
  </si>
  <si>
    <t>兵藤</t>
    <rPh sb="0" eb="2">
      <t>ﾋｮｳﾄﾞｳ</t>
    </rPh>
    <phoneticPr fontId="3" type="halfwidthKatakana"/>
  </si>
  <si>
    <t>朋</t>
    <rPh sb="0" eb="1">
      <t>ﾄﾓ</t>
    </rPh>
    <phoneticPr fontId="3" type="halfwidthKatakana"/>
  </si>
  <si>
    <t>Tomo</t>
  </si>
  <si>
    <t>中川</t>
    <rPh sb="0" eb="2">
      <t>ﾅｶｶﾞﾜ</t>
    </rPh>
    <phoneticPr fontId="3" type="halfwidthKatakana"/>
  </si>
  <si>
    <t>康平</t>
    <rPh sb="0" eb="2">
      <t>ｺｳﾍｲ</t>
    </rPh>
    <phoneticPr fontId="3" type="halfwidthKatakana"/>
  </si>
  <si>
    <t>原田</t>
    <rPh sb="0" eb="2">
      <t>ﾊﾗﾀﾞ</t>
    </rPh>
    <phoneticPr fontId="3" type="halfwidthKatakana"/>
  </si>
  <si>
    <t>龍二郎</t>
    <rPh sb="0" eb="3">
      <t>ﾘｭｳｼﾞﾛｳ</t>
    </rPh>
    <phoneticPr fontId="3" type="halfwidthKatakana"/>
  </si>
  <si>
    <t>瀬下</t>
    <rPh sb="0" eb="2">
      <t>ｾｼﾓ</t>
    </rPh>
    <phoneticPr fontId="3" type="halfwidthKatakana"/>
  </si>
  <si>
    <t>弘翔</t>
    <rPh sb="0" eb="1">
      <t>ﾋﾛｼ</t>
    </rPh>
    <rPh sb="1" eb="2">
      <t>ｼｮｳ</t>
    </rPh>
    <phoneticPr fontId="3" type="halfwidthKatakana"/>
  </si>
  <si>
    <t>SESHIMO</t>
  </si>
  <si>
    <t>鎌村</t>
    <rPh sb="0" eb="2">
      <t>ｶﾏﾑﾗ</t>
    </rPh>
    <phoneticPr fontId="3" type="halfwidthKatakana"/>
  </si>
  <si>
    <t>蒼</t>
    <rPh sb="0" eb="1">
      <t>ｱｵ</t>
    </rPh>
    <phoneticPr fontId="3" type="halfwidthKatakana"/>
  </si>
  <si>
    <t>濵田</t>
    <rPh sb="0" eb="2">
      <t>ﾊﾏﾀﾞ</t>
    </rPh>
    <phoneticPr fontId="3" type="halfwidthKatakana"/>
  </si>
  <si>
    <t>嵐山</t>
    <rPh sb="0" eb="2">
      <t>ｱﾗｼﾔﾏ</t>
    </rPh>
    <phoneticPr fontId="3" type="halfwidthKatakana"/>
  </si>
  <si>
    <t>ﾗﾝｻﾞﾝ</t>
  </si>
  <si>
    <t>古寺</t>
    <rPh sb="0" eb="2">
      <t>ｺﾃﾗ</t>
    </rPh>
    <phoneticPr fontId="3" type="halfwidthKatakana"/>
  </si>
  <si>
    <t>晋一</t>
    <rPh sb="0" eb="2">
      <t>ｼﾝｲﾁ</t>
    </rPh>
    <phoneticPr fontId="3" type="halfwidthKatakana"/>
  </si>
  <si>
    <t>凛多朗</t>
    <rPh sb="0" eb="1">
      <t>ﾘﾝ</t>
    </rPh>
    <rPh sb="1" eb="2">
      <t>ﾀ</t>
    </rPh>
    <rPh sb="2" eb="3">
      <t>ｱｷﾗ</t>
    </rPh>
    <phoneticPr fontId="3" type="halfwidthKatakana"/>
  </si>
  <si>
    <t>前田</t>
    <rPh sb="0" eb="2">
      <t>ﾏｴﾀﾞ</t>
    </rPh>
    <phoneticPr fontId="3" type="halfwidthKatakana"/>
  </si>
  <si>
    <t>悠斗</t>
    <rPh sb="0" eb="2">
      <t>ﾕｳﾄ</t>
    </rPh>
    <phoneticPr fontId="3" type="halfwidthKatakana"/>
  </si>
  <si>
    <t>加園</t>
    <rPh sb="0" eb="2">
      <t>ｶｿﾉ</t>
    </rPh>
    <phoneticPr fontId="3" type="halfwidthKatakana"/>
  </si>
  <si>
    <t>佑</t>
    <rPh sb="0" eb="1">
      <t>ﾀｽｸ</t>
    </rPh>
    <phoneticPr fontId="3" type="halfwidthKatakana"/>
  </si>
  <si>
    <t>瑛多</t>
    <rPh sb="0" eb="2">
      <t>ｴｲﾀ</t>
    </rPh>
    <phoneticPr fontId="3" type="halfwidthKatakana"/>
  </si>
  <si>
    <t>中丸</t>
    <rPh sb="0" eb="2">
      <t>ﾅｶﾏﾙ</t>
    </rPh>
    <phoneticPr fontId="3" type="halfwidthKatakana"/>
  </si>
  <si>
    <t>雄仁</t>
    <rPh sb="0" eb="1">
      <t>ﾕｳ</t>
    </rPh>
    <rPh sb="1" eb="2">
      <t>ｼﾞﾝ</t>
    </rPh>
    <phoneticPr fontId="3" type="halfwidthKatakana"/>
  </si>
  <si>
    <t>村山</t>
    <rPh sb="0" eb="2">
      <t>ﾑﾗﾔﾏ</t>
    </rPh>
    <phoneticPr fontId="3" type="halfwidthKatakana"/>
  </si>
  <si>
    <t>颯吾</t>
    <rPh sb="0" eb="1">
      <t>ｿｳ</t>
    </rPh>
    <rPh sb="1" eb="2">
      <t>ﾜﾚ</t>
    </rPh>
    <phoneticPr fontId="3" type="halfwidthKatakana"/>
  </si>
  <si>
    <t>ｳﾞｧﾝ ﾗ ﾍﾟﾙｱ</t>
  </si>
  <si>
    <t>健貴</t>
    <rPh sb="0" eb="1">
      <t>ｹﾝ</t>
    </rPh>
    <rPh sb="1" eb="2">
      <t>ｷ</t>
    </rPh>
    <phoneticPr fontId="3" type="halfwidthKatakana"/>
  </si>
  <si>
    <t>我妻</t>
    <rPh sb="0" eb="2">
      <t>ﾜｶﾞﾂﾏ</t>
    </rPh>
    <phoneticPr fontId="3" type="halfwidthKatakana"/>
  </si>
  <si>
    <t>樹桔</t>
    <rPh sb="0" eb="1">
      <t>ｷ</t>
    </rPh>
    <rPh sb="1" eb="2">
      <t>ｹﾂ</t>
    </rPh>
    <phoneticPr fontId="3" type="halfwidthKatakana"/>
  </si>
  <si>
    <t>水野</t>
    <rPh sb="0" eb="2">
      <t>ﾐｽﾞﾉ</t>
    </rPh>
    <phoneticPr fontId="3" type="halfwidthKatakana"/>
  </si>
  <si>
    <t>瞭太郎</t>
    <rPh sb="0" eb="2">
      <t>ﾘｮｳﾀ</t>
    </rPh>
    <rPh sb="2" eb="3">
      <t>ﾛｳ</t>
    </rPh>
    <phoneticPr fontId="3" type="halfwidthKatakana"/>
  </si>
  <si>
    <t>熊井</t>
    <rPh sb="0" eb="2">
      <t>ｸﾏｲ</t>
    </rPh>
    <phoneticPr fontId="3" type="halfwidthKatakana"/>
  </si>
  <si>
    <t>啓</t>
    <rPh sb="0" eb="1">
      <t>ｹｲ</t>
    </rPh>
    <phoneticPr fontId="3" type="halfwidthKatakana"/>
  </si>
  <si>
    <t>水上</t>
    <rPh sb="0" eb="2">
      <t>ﾐｽﾞｶﾐ</t>
    </rPh>
    <phoneticPr fontId="3" type="halfwidthKatakana"/>
  </si>
  <si>
    <t>劉斗</t>
    <rPh sb="0" eb="2">
      <t>ﾘｭｳﾄ</t>
    </rPh>
    <phoneticPr fontId="3" type="halfwidthKatakana"/>
  </si>
  <si>
    <t>佐藤</t>
    <rPh sb="0" eb="2">
      <t>ｻﾄｳ</t>
    </rPh>
    <phoneticPr fontId="3" type="halfwidthKatakana"/>
  </si>
  <si>
    <t>亜蓮</t>
    <rPh sb="0" eb="2">
      <t>ｱﾚﾝ</t>
    </rPh>
    <phoneticPr fontId="3" type="halfwidthKatakana"/>
  </si>
  <si>
    <t>江口</t>
    <rPh sb="0" eb="2">
      <t>ｴｸﾞﾁ</t>
    </rPh>
    <phoneticPr fontId="3" type="halfwidthKatakana"/>
  </si>
  <si>
    <t>夢十</t>
    <rPh sb="0" eb="1">
      <t>ﾕﾒ</t>
    </rPh>
    <rPh sb="1" eb="2">
      <t>ﾄ</t>
    </rPh>
    <phoneticPr fontId="3" type="halfwidthKatakana"/>
  </si>
  <si>
    <t>橋本</t>
    <rPh sb="0" eb="2">
      <t>ﾊｼﾓﾄ</t>
    </rPh>
    <phoneticPr fontId="3" type="halfwidthKatakana"/>
  </si>
  <si>
    <t>隆翔</t>
    <rPh sb="0" eb="1">
      <t>ﾀｶｼ</t>
    </rPh>
    <rPh sb="1" eb="2">
      <t>ﾄﾌﾞ</t>
    </rPh>
    <phoneticPr fontId="3" type="halfwidthKatakana"/>
  </si>
  <si>
    <t>ﾘｭｳｼｮｳ</t>
  </si>
  <si>
    <t>Ryuushou</t>
  </si>
  <si>
    <t>2008.04.17</t>
  </si>
  <si>
    <t>中村</t>
    <rPh sb="0" eb="2">
      <t>ﾅｶﾑﾗ</t>
    </rPh>
    <phoneticPr fontId="3" type="halfwidthKatakana"/>
  </si>
  <si>
    <t>蕗生</t>
    <rPh sb="0" eb="1">
      <t>ﾛ</t>
    </rPh>
    <rPh sb="1" eb="2">
      <t>ｲ</t>
    </rPh>
    <phoneticPr fontId="3" type="halfwidthKatakana"/>
  </si>
  <si>
    <t>柏原</t>
    <rPh sb="0" eb="2">
      <t>ｶｼﾜﾊﾞﾗ</t>
    </rPh>
    <phoneticPr fontId="3" type="halfwidthKatakana"/>
  </si>
  <si>
    <t>啓人</t>
    <rPh sb="0" eb="1">
      <t>ｹｲ</t>
    </rPh>
    <rPh sb="1" eb="2">
      <t>ﾋﾄ</t>
    </rPh>
    <phoneticPr fontId="3" type="halfwidthKatakana"/>
  </si>
  <si>
    <t>三宅</t>
    <rPh sb="0" eb="2">
      <t>ﾐﾔｹ</t>
    </rPh>
    <phoneticPr fontId="3" type="halfwidthKatakana"/>
  </si>
  <si>
    <t>輝季</t>
    <rPh sb="0" eb="1">
      <t>ｶｶﾞﾔ</t>
    </rPh>
    <rPh sb="1" eb="2">
      <t>ｷ</t>
    </rPh>
    <phoneticPr fontId="3" type="halfwidthKatakana"/>
  </si>
  <si>
    <t>矢島</t>
    <rPh sb="0" eb="2">
      <t>ﾔｼﾞﾏ</t>
    </rPh>
    <phoneticPr fontId="3" type="halfwidthKatakana"/>
  </si>
  <si>
    <t>優大</t>
    <rPh sb="0" eb="2">
      <t>ﾕｳﾀ</t>
    </rPh>
    <phoneticPr fontId="3" type="halfwidthKatakana"/>
  </si>
  <si>
    <t>陸</t>
    <rPh sb="0" eb="1">
      <t>リク</t>
    </rPh>
    <phoneticPr fontId="3"/>
  </si>
  <si>
    <t>金子</t>
    <rPh sb="0" eb="2">
      <t>カネコ</t>
    </rPh>
    <phoneticPr fontId="3"/>
  </si>
  <si>
    <t>祥大</t>
    <rPh sb="0" eb="1">
      <t>ショウ</t>
    </rPh>
    <rPh sb="1" eb="2">
      <t>ダイ</t>
    </rPh>
    <phoneticPr fontId="3"/>
  </si>
  <si>
    <t>森</t>
    <rPh sb="0" eb="1">
      <t>モリ</t>
    </rPh>
    <phoneticPr fontId="3"/>
  </si>
  <si>
    <t>和貴</t>
    <rPh sb="0" eb="2">
      <t>カズタカ</t>
    </rPh>
    <phoneticPr fontId="3"/>
  </si>
  <si>
    <t>ﾘｭｳｼ</t>
  </si>
  <si>
    <t>Ryushi</t>
  </si>
  <si>
    <t>荒井</t>
    <rPh sb="0" eb="2">
      <t>アライイ</t>
    </rPh>
    <phoneticPr fontId="3"/>
  </si>
  <si>
    <t>吉村</t>
    <rPh sb="0" eb="2">
      <t>ﾖｼﾑﾗ</t>
    </rPh>
    <phoneticPr fontId="3" type="halfwidthKatakana"/>
  </si>
  <si>
    <t>威吹</t>
    <rPh sb="0" eb="1">
      <t>ｲ</t>
    </rPh>
    <rPh sb="1" eb="2">
      <t>ﾌﾞｷ</t>
    </rPh>
    <phoneticPr fontId="3" type="halfwidthKatakana"/>
  </si>
  <si>
    <t>米山</t>
    <rPh sb="0" eb="2">
      <t>ﾖﾈﾔﾏ</t>
    </rPh>
    <phoneticPr fontId="3" type="halfwidthKatakana"/>
  </si>
  <si>
    <t>朝陽</t>
    <rPh sb="0" eb="1">
      <t>ｱｻ</t>
    </rPh>
    <rPh sb="1" eb="2">
      <t>ﾋ</t>
    </rPh>
    <phoneticPr fontId="3" type="halfwidthKatakana"/>
  </si>
  <si>
    <t>宮里</t>
    <rPh sb="0" eb="2">
      <t>ﾐﾔｻﾞﾄ</t>
    </rPh>
    <phoneticPr fontId="3" type="halfwidthKatakana"/>
  </si>
  <si>
    <t>直希</t>
    <rPh sb="0" eb="2">
      <t>ﾅｵｷ</t>
    </rPh>
    <phoneticPr fontId="3" type="halfwidthKatakana"/>
  </si>
  <si>
    <t>松本</t>
    <rPh sb="0" eb="2">
      <t>ﾏﾂﾓﾄ</t>
    </rPh>
    <phoneticPr fontId="3" type="halfwidthKatakana"/>
  </si>
  <si>
    <t>悠音</t>
    <rPh sb="0" eb="1">
      <t>ﾕｳ</t>
    </rPh>
    <phoneticPr fontId="3" type="halfwidthKatakana"/>
  </si>
  <si>
    <t>松實</t>
    <rPh sb="0" eb="1">
      <t>ﾏﾂ</t>
    </rPh>
    <rPh sb="1" eb="2">
      <t>ﾐ</t>
    </rPh>
    <phoneticPr fontId="3" type="halfwidthKatakana"/>
  </si>
  <si>
    <t>大治</t>
    <rPh sb="0" eb="1">
      <t>ﾀﾞｲ</t>
    </rPh>
    <rPh sb="1" eb="2">
      <t>ﾁ</t>
    </rPh>
    <phoneticPr fontId="3" type="halfwidthKatakana"/>
  </si>
  <si>
    <t>梅川</t>
    <rPh sb="0" eb="2">
      <t>ｳﾒｶﾜ</t>
    </rPh>
    <phoneticPr fontId="3" type="halfwidthKatakana"/>
  </si>
  <si>
    <t>寿陽</t>
    <rPh sb="0" eb="1">
      <t>ｺﾄﾌﾞｷ</t>
    </rPh>
    <rPh sb="1" eb="2">
      <t>ﾋ</t>
    </rPh>
    <phoneticPr fontId="3" type="halfwidthKatakana"/>
  </si>
  <si>
    <t>坂口</t>
    <rPh sb="0" eb="2">
      <t>ｻｶｸﾞﾁ</t>
    </rPh>
    <phoneticPr fontId="3" type="halfwidthKatakana"/>
  </si>
  <si>
    <t>陸斗</t>
    <rPh sb="0" eb="1">
      <t>ﾘｸ</t>
    </rPh>
    <rPh sb="1" eb="2">
      <t>ﾄ</t>
    </rPh>
    <phoneticPr fontId="3" type="halfwidthKatakana"/>
  </si>
  <si>
    <t>德永</t>
    <rPh sb="0" eb="1">
      <t>ﾄｸ</t>
    </rPh>
    <rPh sb="1" eb="2">
      <t>ﾅｶﾞ</t>
    </rPh>
    <phoneticPr fontId="3" type="halfwidthKatakana"/>
  </si>
  <si>
    <t>悠人</t>
    <rPh sb="0" eb="1">
      <t>ﾕｳ</t>
    </rPh>
    <rPh sb="1" eb="2">
      <t>ﾋﾄ</t>
    </rPh>
    <phoneticPr fontId="3" type="halfwidthKatakana"/>
  </si>
  <si>
    <t>尾留川</t>
    <rPh sb="0" eb="3">
      <t>ﾋﾞﾙｶﾜ</t>
    </rPh>
    <phoneticPr fontId="3" type="halfwidthKatakana"/>
  </si>
  <si>
    <t>祐輝</t>
    <rPh sb="0" eb="1">
      <t>ﾕｳ</t>
    </rPh>
    <rPh sb="1" eb="2">
      <t>ｷ</t>
    </rPh>
    <phoneticPr fontId="3" type="halfwidthKatakana"/>
  </si>
  <si>
    <t>松村</t>
    <rPh sb="0" eb="2">
      <t>ﾏﾂﾑﾗ</t>
    </rPh>
    <phoneticPr fontId="3" type="halfwidthKatakana"/>
  </si>
  <si>
    <t>歩夢</t>
    <rPh sb="0" eb="2">
      <t>ｱﾕﾑ</t>
    </rPh>
    <phoneticPr fontId="3" type="halfwidthKatakana"/>
  </si>
  <si>
    <t>志田</t>
    <rPh sb="0" eb="2">
      <t>ｼﾀﾞ</t>
    </rPh>
    <phoneticPr fontId="3" type="halfwidthKatakana"/>
  </si>
  <si>
    <t>聖斗</t>
    <rPh sb="0" eb="1">
      <t>ｾｲ</t>
    </rPh>
    <rPh sb="1" eb="2">
      <t>ﾄ</t>
    </rPh>
    <phoneticPr fontId="3" type="halfwidthKatakana"/>
  </si>
  <si>
    <t>鶴島</t>
    <rPh sb="0" eb="2">
      <t>ﾂﾙｼﾏ</t>
    </rPh>
    <phoneticPr fontId="3" type="halfwidthKatakana"/>
  </si>
  <si>
    <t>寛太</t>
    <rPh sb="0" eb="2">
      <t>ｶﾝﾀ</t>
    </rPh>
    <phoneticPr fontId="3" type="halfwidthKatakana"/>
  </si>
  <si>
    <t>澤邊</t>
    <rPh sb="0" eb="2">
      <t>ｻﾜﾍﾞ</t>
    </rPh>
    <phoneticPr fontId="3" type="halfwidthKatakana"/>
  </si>
  <si>
    <t>瑛斗</t>
    <rPh sb="0" eb="1">
      <t>ｴｲ</t>
    </rPh>
    <rPh sb="1" eb="2">
      <t>ﾄ</t>
    </rPh>
    <phoneticPr fontId="3" type="halfwidthKatakana"/>
  </si>
  <si>
    <t>宮下</t>
    <rPh sb="0" eb="2">
      <t>ﾐﾔｼﾀ</t>
    </rPh>
    <phoneticPr fontId="3" type="halfwidthKatakana"/>
  </si>
  <si>
    <t>朋也</t>
    <rPh sb="0" eb="1">
      <t>ﾄﾓ</t>
    </rPh>
    <rPh sb="1" eb="2">
      <t>ﾅﾘ</t>
    </rPh>
    <phoneticPr fontId="3" type="halfwidthKatakana"/>
  </si>
  <si>
    <t>叶汰</t>
    <rPh sb="0" eb="1">
      <t>ｶﾅｳ</t>
    </rPh>
    <rPh sb="1" eb="2">
      <t>ﾀ</t>
    </rPh>
    <phoneticPr fontId="3" type="halfwidthKatakana"/>
  </si>
  <si>
    <t>壮真</t>
    <rPh sb="0" eb="2">
      <t>ｿｳﾏ</t>
    </rPh>
    <phoneticPr fontId="3" type="halfwidthKatakana"/>
  </si>
  <si>
    <t>大津</t>
    <rPh sb="0" eb="2">
      <t>オオツ</t>
    </rPh>
    <phoneticPr fontId="2"/>
  </si>
  <si>
    <t>後藤</t>
    <rPh sb="0" eb="2">
      <t>ゴトウ</t>
    </rPh>
    <phoneticPr fontId="2"/>
  </si>
  <si>
    <t>輝絆愛</t>
    <rPh sb="0" eb="1">
      <t>カガヤ</t>
    </rPh>
    <rPh sb="1" eb="2">
      <t>キズナ</t>
    </rPh>
    <rPh sb="2" eb="3">
      <t>アイ</t>
    </rPh>
    <phoneticPr fontId="2"/>
  </si>
  <si>
    <t>田中</t>
    <rPh sb="0" eb="2">
      <t>ﾀﾅｶ</t>
    </rPh>
    <phoneticPr fontId="3" type="halfwidthKatakana"/>
  </si>
  <si>
    <t>敬士</t>
    <rPh sb="0" eb="1">
      <t>ｹｲ</t>
    </rPh>
    <rPh sb="1" eb="2">
      <t>ｼ</t>
    </rPh>
    <phoneticPr fontId="3" type="halfwidthKatakana"/>
  </si>
  <si>
    <t>宇山</t>
    <rPh sb="0" eb="2">
      <t>ｳﾔﾏ</t>
    </rPh>
    <phoneticPr fontId="3" type="halfwidthKatakana"/>
  </si>
  <si>
    <t>快里</t>
    <rPh sb="0" eb="1">
      <t>ｶｲ</t>
    </rPh>
    <rPh sb="1" eb="2">
      <t>ﾘ</t>
    </rPh>
    <phoneticPr fontId="3" type="halfwidthKatakana"/>
  </si>
  <si>
    <t>髙橋</t>
    <rPh sb="0" eb="2">
      <t>ﾀｶﾊｼ</t>
    </rPh>
    <phoneticPr fontId="3" type="halfwidthKatakana"/>
  </si>
  <si>
    <t>集</t>
    <rPh sb="0" eb="1">
      <t>ｱﾂ</t>
    </rPh>
    <phoneticPr fontId="3" type="halfwidthKatakana"/>
  </si>
  <si>
    <t>角田</t>
    <rPh sb="0" eb="2">
      <t>ｶｸﾀ</t>
    </rPh>
    <phoneticPr fontId="3" type="halfwidthKatakana"/>
  </si>
  <si>
    <t>光哉</t>
    <rPh sb="0" eb="2">
      <t>ﾐﾂﾔ</t>
    </rPh>
    <phoneticPr fontId="3" type="halfwidthKatakana"/>
  </si>
  <si>
    <t>山尻</t>
    <rPh sb="0" eb="1">
      <t>ﾔﾏ</t>
    </rPh>
    <rPh sb="1" eb="2">
      <t>ｼﾞﾘ</t>
    </rPh>
    <phoneticPr fontId="3" type="halfwidthKatakana"/>
  </si>
  <si>
    <t>夢輝翔</t>
    <rPh sb="0" eb="1">
      <t>ﾕﾒ</t>
    </rPh>
    <rPh sb="1" eb="2">
      <t>ｶｶﾞﾔ</t>
    </rPh>
    <rPh sb="2" eb="3">
      <t>ｼｮｳ</t>
    </rPh>
    <phoneticPr fontId="3" type="halfwidthKatakana"/>
  </si>
  <si>
    <t>奥田</t>
    <rPh sb="0" eb="2">
      <t>ｵｸﾀﾞ</t>
    </rPh>
    <phoneticPr fontId="3" type="halfwidthKatakana"/>
  </si>
  <si>
    <t>瑛太</t>
    <rPh sb="0" eb="2">
      <t>ｴｲﾀ</t>
    </rPh>
    <phoneticPr fontId="3" type="halfwidthKatakana"/>
  </si>
  <si>
    <t>甲斐</t>
    <rPh sb="0" eb="2">
      <t>ｶｲ</t>
    </rPh>
    <phoneticPr fontId="3" type="halfwidthKatakana"/>
  </si>
  <si>
    <t>俊規</t>
    <rPh sb="0" eb="2">
      <t>ﾄｼﾉﾘ</t>
    </rPh>
    <phoneticPr fontId="3" type="halfwidthKatakana"/>
  </si>
  <si>
    <t>舛野</t>
    <rPh sb="0" eb="2">
      <t>ﾏｽﾉ</t>
    </rPh>
    <phoneticPr fontId="3" type="halfwidthKatakana"/>
  </si>
  <si>
    <t>宮本</t>
    <rPh sb="0" eb="2">
      <t>ﾐﾔﾓﾄ</t>
    </rPh>
    <phoneticPr fontId="3" type="halfwidthKatakana"/>
  </si>
  <si>
    <t>柊</t>
    <rPh sb="0" eb="1">
      <t>ﾋｲﾗｷﾞ</t>
    </rPh>
    <phoneticPr fontId="3" type="halfwidthKatakana"/>
  </si>
  <si>
    <t>小倉</t>
    <rPh sb="0" eb="2">
      <t>ｵｸﾞﾗ</t>
    </rPh>
    <phoneticPr fontId="3" type="halfwidthKatakana"/>
  </si>
  <si>
    <t>遼介</t>
    <rPh sb="0" eb="2">
      <t>ﾘｮｳｽｹ</t>
    </rPh>
    <phoneticPr fontId="3" type="halfwidthKatakana"/>
  </si>
  <si>
    <t>海津</t>
    <rPh sb="0" eb="2">
      <t>ｶｲﾂﾞ</t>
    </rPh>
    <phoneticPr fontId="3" type="halfwidthKatakana"/>
  </si>
  <si>
    <t>藤巻</t>
    <rPh sb="0" eb="2">
      <t>ﾌｼﾞﾏｷ</t>
    </rPh>
    <phoneticPr fontId="3" type="halfwidthKatakana"/>
  </si>
  <si>
    <t>涼斗</t>
    <rPh sb="0" eb="1">
      <t>ﾘｮｳ</t>
    </rPh>
    <rPh sb="1" eb="2">
      <t>ﾄ</t>
    </rPh>
    <phoneticPr fontId="3" type="halfwidthKatakana"/>
  </si>
  <si>
    <t>大津</t>
    <rPh sb="0" eb="2">
      <t>ｵｵﾂ</t>
    </rPh>
    <phoneticPr fontId="3" type="halfwidthKatakana"/>
  </si>
  <si>
    <t>瑠依</t>
    <rPh sb="0" eb="2">
      <t>ﾙｲ</t>
    </rPh>
    <phoneticPr fontId="3" type="halfwidthKatakana"/>
  </si>
  <si>
    <t>佐々木</t>
    <rPh sb="0" eb="3">
      <t>ｻｻｷ</t>
    </rPh>
    <phoneticPr fontId="3" type="halfwidthKatakana"/>
  </si>
  <si>
    <t>翔太</t>
    <rPh sb="0" eb="2">
      <t>ｼｮｳﾀ</t>
    </rPh>
    <phoneticPr fontId="3" type="halfwidthKatakana"/>
  </si>
  <si>
    <t>西村</t>
    <rPh sb="0" eb="2">
      <t>ﾆｼﾑﾗ</t>
    </rPh>
    <phoneticPr fontId="3" type="halfwidthKatakana"/>
  </si>
  <si>
    <t>光稀</t>
    <rPh sb="0" eb="2">
      <t>ﾐﾂｷ</t>
    </rPh>
    <phoneticPr fontId="3" type="halfwidthKatakana"/>
  </si>
  <si>
    <t>樹</t>
    <rPh sb="0" eb="1">
      <t>ｷ</t>
    </rPh>
    <phoneticPr fontId="3" type="halfwidthKatakana"/>
  </si>
  <si>
    <t>晴路</t>
    <rPh sb="0" eb="1">
      <t>ハ</t>
    </rPh>
    <rPh sb="1" eb="2">
      <t>ロ</t>
    </rPh>
    <phoneticPr fontId="3"/>
  </si>
  <si>
    <t>ﾊﾙﾐﾁ</t>
  </si>
  <si>
    <t>Harumichi</t>
  </si>
  <si>
    <t>2010.03.05</t>
  </si>
  <si>
    <t>伊藤</t>
    <rPh sb="0" eb="2">
      <t>ｲﾄｳ</t>
    </rPh>
    <phoneticPr fontId="3" type="halfwidthKatakana"/>
  </si>
  <si>
    <t>虎珀</t>
    <rPh sb="0" eb="1">
      <t>ﾄﾗ</t>
    </rPh>
    <rPh sb="1" eb="2">
      <t>ﾋｬｸ</t>
    </rPh>
    <phoneticPr fontId="3" type="halfwidthKatakana"/>
  </si>
  <si>
    <t>石田</t>
    <rPh sb="0" eb="2">
      <t>ｲｼﾀﾞ</t>
    </rPh>
    <phoneticPr fontId="3" type="halfwidthKatakana"/>
  </si>
  <si>
    <t>一眞</t>
    <rPh sb="0" eb="1">
      <t>ｲﾁ</t>
    </rPh>
    <rPh sb="1" eb="2">
      <t>ﾏ</t>
    </rPh>
    <phoneticPr fontId="3" type="halfwidthKatakana"/>
  </si>
  <si>
    <t>岡本</t>
    <rPh sb="0" eb="2">
      <t>ｵｶﾓﾄ</t>
    </rPh>
    <phoneticPr fontId="3" type="halfwidthKatakana"/>
  </si>
  <si>
    <t>乙黒</t>
    <rPh sb="0" eb="1">
      <t>ｵﾂ</t>
    </rPh>
    <rPh sb="1" eb="2">
      <t>ｸﾛ</t>
    </rPh>
    <phoneticPr fontId="3" type="halfwidthKatakana"/>
  </si>
  <si>
    <t>泰征</t>
    <rPh sb="0" eb="1">
      <t>ﾔｽｼ</t>
    </rPh>
    <rPh sb="1" eb="2">
      <t>ｾｲ</t>
    </rPh>
    <phoneticPr fontId="3" type="halfwidthKatakana"/>
  </si>
  <si>
    <t>源新</t>
    <rPh sb="0" eb="1">
      <t>ﾐﾅﾓﾄ</t>
    </rPh>
    <rPh sb="1" eb="2">
      <t>ｱﾀﾗ</t>
    </rPh>
    <phoneticPr fontId="3" type="halfwidthKatakana"/>
  </si>
  <si>
    <t>陽斗</t>
    <rPh sb="0" eb="2">
      <t>ﾊﾙﾄ</t>
    </rPh>
    <phoneticPr fontId="3" type="halfwidthKatakana"/>
  </si>
  <si>
    <t>谷</t>
    <rPh sb="0" eb="1">
      <t>ﾀﾆ</t>
    </rPh>
    <phoneticPr fontId="3" type="halfwidthKatakana"/>
  </si>
  <si>
    <t>慶次</t>
    <rPh sb="0" eb="2">
      <t>ｹｲｼﾞ</t>
    </rPh>
    <phoneticPr fontId="3" type="halfwidthKatakana"/>
  </si>
  <si>
    <t>津澤</t>
    <rPh sb="0" eb="2">
      <t>ﾂｻﾞﾜ</t>
    </rPh>
    <phoneticPr fontId="3" type="halfwidthKatakana"/>
  </si>
  <si>
    <t>蒼月</t>
    <rPh sb="0" eb="1">
      <t>ｱｵ</t>
    </rPh>
    <rPh sb="1" eb="2">
      <t>ﾂｷ</t>
    </rPh>
    <phoneticPr fontId="3" type="halfwidthKatakana"/>
  </si>
  <si>
    <t>應介</t>
    <rPh sb="0" eb="1">
      <t>ｺﾀ</t>
    </rPh>
    <rPh sb="1" eb="2">
      <t>ｶｲ</t>
    </rPh>
    <phoneticPr fontId="3" type="halfwidthKatakana"/>
  </si>
  <si>
    <t>中山</t>
    <rPh sb="0" eb="2">
      <t>ﾅｶﾔﾏ</t>
    </rPh>
    <phoneticPr fontId="3" type="halfwidthKatakana"/>
  </si>
  <si>
    <t>誠司</t>
    <rPh sb="0" eb="2">
      <t>ｾｲｼﾞ</t>
    </rPh>
    <phoneticPr fontId="3" type="halfwidthKatakana"/>
  </si>
  <si>
    <t>益子</t>
    <rPh sb="0" eb="2">
      <t>ﾏｽｺ</t>
    </rPh>
    <phoneticPr fontId="3" type="halfwidthKatakana"/>
  </si>
  <si>
    <t>悠大</t>
    <rPh sb="0" eb="2">
      <t>ﾕｳﾀ</t>
    </rPh>
    <phoneticPr fontId="3" type="halfwidthKatakana"/>
  </si>
  <si>
    <t>松井</t>
    <rPh sb="0" eb="2">
      <t>ﾏﾂｲ</t>
    </rPh>
    <phoneticPr fontId="3" type="halfwidthKatakana"/>
  </si>
  <si>
    <t>己太朗</t>
    <rPh sb="0" eb="1">
      <t>ｵﾉﾚ</t>
    </rPh>
    <rPh sb="1" eb="3">
      <t>ﾀﾛｳ</t>
    </rPh>
    <phoneticPr fontId="3" type="halfwidthKatakana"/>
  </si>
  <si>
    <t>北浪</t>
    <rPh sb="0" eb="1">
      <t>キタ</t>
    </rPh>
    <rPh sb="1" eb="2">
      <t>ナミ</t>
    </rPh>
    <phoneticPr fontId="3"/>
  </si>
  <si>
    <t>翔太</t>
    <rPh sb="0" eb="1">
      <t>ショウ</t>
    </rPh>
    <rPh sb="1" eb="2">
      <t>タ</t>
    </rPh>
    <phoneticPr fontId="3"/>
  </si>
  <si>
    <t>原</t>
    <rPh sb="0" eb="1">
      <t>ハラ</t>
    </rPh>
    <phoneticPr fontId="3"/>
  </si>
  <si>
    <t>智尋</t>
    <rPh sb="0" eb="2">
      <t>チヒロ</t>
    </rPh>
    <phoneticPr fontId="3"/>
  </si>
  <si>
    <t>宮地</t>
    <rPh sb="0" eb="2">
      <t>ミヤチ</t>
    </rPh>
    <phoneticPr fontId="3"/>
  </si>
  <si>
    <t>航成</t>
    <rPh sb="0" eb="1">
      <t>ワタル</t>
    </rPh>
    <rPh sb="1" eb="2">
      <t>シゲル</t>
    </rPh>
    <phoneticPr fontId="3"/>
  </si>
  <si>
    <t>谷田部</t>
    <rPh sb="0" eb="1">
      <t>タニ</t>
    </rPh>
    <rPh sb="1" eb="2">
      <t>タ</t>
    </rPh>
    <rPh sb="2" eb="3">
      <t>ブ</t>
    </rPh>
    <phoneticPr fontId="3"/>
  </si>
  <si>
    <t>颯太</t>
    <rPh sb="0" eb="1">
      <t>ハヤテ</t>
    </rPh>
    <rPh sb="1" eb="2">
      <t>タ</t>
    </rPh>
    <phoneticPr fontId="3"/>
  </si>
  <si>
    <t>奥村</t>
    <rPh sb="0" eb="2">
      <t>オクムラ</t>
    </rPh>
    <phoneticPr fontId="3"/>
  </si>
  <si>
    <t>陽</t>
    <rPh sb="0" eb="1">
      <t>ヨウ</t>
    </rPh>
    <phoneticPr fontId="3"/>
  </si>
  <si>
    <t>戸枝</t>
    <rPh sb="0" eb="1">
      <t>ト</t>
    </rPh>
    <rPh sb="1" eb="2">
      <t>エダ</t>
    </rPh>
    <phoneticPr fontId="3"/>
  </si>
  <si>
    <t>覚</t>
    <rPh sb="0" eb="1">
      <t>オボ</t>
    </rPh>
    <phoneticPr fontId="3"/>
  </si>
  <si>
    <t>大森</t>
    <rPh sb="0" eb="2">
      <t>ｵｵﾓﾘ</t>
    </rPh>
    <phoneticPr fontId="3" type="halfwidthKatakana"/>
  </si>
  <si>
    <t>拓実</t>
    <rPh sb="0" eb="2">
      <t>ﾀｸﾐ</t>
    </rPh>
    <phoneticPr fontId="3" type="halfwidthKatakana"/>
  </si>
  <si>
    <t>岡勢</t>
    <rPh sb="0" eb="1">
      <t>オカ</t>
    </rPh>
    <rPh sb="1" eb="2">
      <t>セイ</t>
    </rPh>
    <phoneticPr fontId="3"/>
  </si>
  <si>
    <t>神依</t>
    <rPh sb="0" eb="1">
      <t>カミ</t>
    </rPh>
    <rPh sb="1" eb="2">
      <t>イ</t>
    </rPh>
    <phoneticPr fontId="3"/>
  </si>
  <si>
    <t>姫野</t>
    <rPh sb="0" eb="2">
      <t>ヒメノ</t>
    </rPh>
    <phoneticPr fontId="3"/>
  </si>
  <si>
    <t>由宇雅</t>
    <rPh sb="0" eb="1">
      <t>ユウ</t>
    </rPh>
    <rPh sb="1" eb="2">
      <t>ウ</t>
    </rPh>
    <rPh sb="2" eb="3">
      <t>ミヤビ</t>
    </rPh>
    <phoneticPr fontId="3"/>
  </si>
  <si>
    <t>横山</t>
    <rPh sb="0" eb="2">
      <t>ヨコヤマ</t>
    </rPh>
    <phoneticPr fontId="3"/>
  </si>
  <si>
    <t>航己</t>
    <rPh sb="0" eb="1">
      <t>コウ</t>
    </rPh>
    <rPh sb="1" eb="2">
      <t>キ</t>
    </rPh>
    <phoneticPr fontId="3"/>
  </si>
  <si>
    <t>二宮</t>
    <rPh sb="0" eb="2">
      <t>ニノミヤ</t>
    </rPh>
    <phoneticPr fontId="3"/>
  </si>
  <si>
    <t>琉仁</t>
    <rPh sb="0" eb="1">
      <t>リュウ</t>
    </rPh>
    <rPh sb="1" eb="2">
      <t>ジン</t>
    </rPh>
    <phoneticPr fontId="3"/>
  </si>
  <si>
    <t>浩健</t>
    <rPh sb="0" eb="1">
      <t>ｺｳ</t>
    </rPh>
    <rPh sb="1" eb="2">
      <t>ｹﾝ</t>
    </rPh>
    <phoneticPr fontId="3" type="halfwidthKatakana"/>
  </si>
  <si>
    <t>石原</t>
    <rPh sb="0" eb="2">
      <t>ｲｼﾊﾗ</t>
    </rPh>
    <phoneticPr fontId="3" type="halfwidthKatakana"/>
  </si>
  <si>
    <t>碧人</t>
    <rPh sb="0" eb="1">
      <t>ｱｵ</t>
    </rPh>
    <rPh sb="1" eb="2">
      <t>ﾋﾄ</t>
    </rPh>
    <phoneticPr fontId="3" type="halfwidthKatakana"/>
  </si>
  <si>
    <t>ｲｼﾊﾗ</t>
  </si>
  <si>
    <t>ISHIHARA</t>
  </si>
  <si>
    <t>2009.09.07</t>
  </si>
  <si>
    <t>岩渕</t>
    <rPh sb="1" eb="2">
      <t>ﾌﾁ</t>
    </rPh>
    <phoneticPr fontId="3" type="halfwidthKatakana"/>
  </si>
  <si>
    <t>臼倉</t>
    <rPh sb="0" eb="2">
      <t>ｳｽｸﾗ</t>
    </rPh>
    <phoneticPr fontId="3" type="halfwidthKatakana"/>
  </si>
  <si>
    <t>義典</t>
    <rPh sb="0" eb="2">
      <t>ﾖｼﾉﾘ</t>
    </rPh>
    <phoneticPr fontId="3" type="halfwidthKatakana"/>
  </si>
  <si>
    <t>太田</t>
    <rPh sb="0" eb="2">
      <t>ｵｵﾀ</t>
    </rPh>
    <phoneticPr fontId="3" type="halfwidthKatakana"/>
  </si>
  <si>
    <t>百哉</t>
    <rPh sb="0" eb="1">
      <t>ﾋｬｸ</t>
    </rPh>
    <rPh sb="1" eb="2">
      <t>ﾔ</t>
    </rPh>
    <phoneticPr fontId="3" type="halfwidthKatakana"/>
  </si>
  <si>
    <t>工藤</t>
    <rPh sb="0" eb="2">
      <t>ｸﾄﾞｳ</t>
    </rPh>
    <phoneticPr fontId="3" type="halfwidthKatakana"/>
  </si>
  <si>
    <t>亮太</t>
    <rPh sb="0" eb="2">
      <t>ﾘｮｳﾀ</t>
    </rPh>
    <phoneticPr fontId="3" type="halfwidthKatakana"/>
  </si>
  <si>
    <t>野上</t>
    <rPh sb="0" eb="2">
      <t>ﾉｶﾞﾐ</t>
    </rPh>
    <phoneticPr fontId="3" type="halfwidthKatakana"/>
  </si>
  <si>
    <t>偲穏</t>
    <rPh sb="0" eb="1">
      <t>ｼ</t>
    </rPh>
    <rPh sb="1" eb="2">
      <t>ｵﾝ</t>
    </rPh>
    <phoneticPr fontId="3" type="halfwidthKatakana"/>
  </si>
  <si>
    <t>矢部</t>
    <rPh sb="0" eb="2">
      <t>ﾔﾍﾞ</t>
    </rPh>
    <phoneticPr fontId="3" type="halfwidthKatakana"/>
  </si>
  <si>
    <t>瑞希</t>
    <rPh sb="0" eb="2">
      <t>ﾐｽﾞｷ</t>
    </rPh>
    <phoneticPr fontId="3" type="halfwidthKatakana"/>
  </si>
  <si>
    <t>鞍元</t>
    <rPh sb="0" eb="2">
      <t>ｸﾗﾓﾄ</t>
    </rPh>
    <phoneticPr fontId="3" type="halfwidthKatakana"/>
  </si>
  <si>
    <t>斗波</t>
    <rPh sb="0" eb="1">
      <t>ﾄ</t>
    </rPh>
    <rPh sb="1" eb="2">
      <t>ﾅﾐ</t>
    </rPh>
    <phoneticPr fontId="3" type="halfwidthKatakana"/>
  </si>
  <si>
    <t>上野</t>
    <rPh sb="0" eb="2">
      <t>ウエノ</t>
    </rPh>
    <phoneticPr fontId="3"/>
  </si>
  <si>
    <t>朔</t>
    <rPh sb="0" eb="1">
      <t>サク</t>
    </rPh>
    <phoneticPr fontId="3"/>
  </si>
  <si>
    <t>鬼澤</t>
    <rPh sb="0" eb="2">
      <t>オニザワ</t>
    </rPh>
    <phoneticPr fontId="3"/>
  </si>
  <si>
    <t>渉</t>
    <rPh sb="0" eb="1">
      <t>ワタル</t>
    </rPh>
    <phoneticPr fontId="3"/>
  </si>
  <si>
    <t>悠真</t>
    <rPh sb="0" eb="2">
      <t>ユウマ</t>
    </rPh>
    <phoneticPr fontId="3"/>
  </si>
  <si>
    <t>鈴木</t>
    <rPh sb="0" eb="2">
      <t>スズキ</t>
    </rPh>
    <phoneticPr fontId="3"/>
  </si>
  <si>
    <t>淳平</t>
    <rPh sb="0" eb="2">
      <t>ジュンペイ</t>
    </rPh>
    <phoneticPr fontId="3"/>
  </si>
  <si>
    <t>大洋</t>
    <rPh sb="0" eb="2">
      <t>タイヨウ</t>
    </rPh>
    <phoneticPr fontId="3"/>
  </si>
  <si>
    <t>三代</t>
    <rPh sb="0" eb="2">
      <t>ミヨ</t>
    </rPh>
    <phoneticPr fontId="3"/>
  </si>
  <si>
    <t>蒼翔</t>
    <rPh sb="0" eb="1">
      <t>アオイ</t>
    </rPh>
    <rPh sb="1" eb="2">
      <t>ショウ</t>
    </rPh>
    <phoneticPr fontId="3"/>
  </si>
  <si>
    <t>太平</t>
    <rPh sb="0" eb="2">
      <t>タイヘイ</t>
    </rPh>
    <phoneticPr fontId="2"/>
  </si>
  <si>
    <t>ﾀｲﾍｲ</t>
  </si>
  <si>
    <t>Taihei</t>
  </si>
  <si>
    <t>小幡</t>
    <rPh sb="0" eb="2">
      <t>ｵﾊﾞﾀ</t>
    </rPh>
    <phoneticPr fontId="3" type="halfwidthKatakana"/>
  </si>
  <si>
    <t>一太</t>
    <rPh sb="0" eb="2">
      <t>ｲﾁﾀ</t>
    </rPh>
    <phoneticPr fontId="3" type="halfwidthKatakana"/>
  </si>
  <si>
    <t>岡田</t>
    <rPh sb="0" eb="2">
      <t>ｵｶﾀﾞ</t>
    </rPh>
    <phoneticPr fontId="3" type="halfwidthKatakana"/>
  </si>
  <si>
    <t>創一朗</t>
    <rPh sb="0" eb="1">
      <t>ｿｳ</t>
    </rPh>
    <rPh sb="1" eb="2">
      <t>ｲﾁ</t>
    </rPh>
    <rPh sb="2" eb="3">
      <t>ﾛｳ</t>
    </rPh>
    <phoneticPr fontId="3" type="halfwidthKatakana"/>
  </si>
  <si>
    <t>凛太郎</t>
    <rPh sb="0" eb="1">
      <t>ﾘﾝ</t>
    </rPh>
    <rPh sb="1" eb="3">
      <t>ﾀﾛｳ</t>
    </rPh>
    <phoneticPr fontId="3" type="halfwidthKatakana"/>
  </si>
  <si>
    <t>煌</t>
    <rPh sb="0" eb="1">
      <t>ｷﾗ</t>
    </rPh>
    <phoneticPr fontId="3" type="halfwidthKatakana"/>
  </si>
  <si>
    <t>黛</t>
    <rPh sb="0" eb="1">
      <t>ﾏﾕｽﾞﾐ</t>
    </rPh>
    <phoneticPr fontId="3" type="halfwidthKatakana"/>
  </si>
  <si>
    <t>清貴</t>
    <rPh sb="0" eb="1">
      <t>ｷﾖ</t>
    </rPh>
    <phoneticPr fontId="3" type="halfwidthKatakana"/>
  </si>
  <si>
    <t>宮野</t>
    <rPh sb="0" eb="2">
      <t>ﾐﾔﾉ</t>
    </rPh>
    <phoneticPr fontId="3" type="halfwidthKatakana"/>
  </si>
  <si>
    <t>大和</t>
    <rPh sb="0" eb="2">
      <t>ﾔﾏﾄ</t>
    </rPh>
    <phoneticPr fontId="3" type="halfwidthKatakana"/>
  </si>
  <si>
    <t>吉原</t>
    <rPh sb="0" eb="2">
      <t>ﾖｼﾊﾗ</t>
    </rPh>
    <phoneticPr fontId="3" type="halfwidthKatakana"/>
  </si>
  <si>
    <t>澄海</t>
    <rPh sb="0" eb="1">
      <t>ｽ</t>
    </rPh>
    <rPh sb="1" eb="2">
      <t>ｳﾐ</t>
    </rPh>
    <phoneticPr fontId="3" type="halfwidthKatakana"/>
  </si>
  <si>
    <t>堆聖</t>
    <rPh sb="0" eb="1">
      <t>ｱｸﾂ</t>
    </rPh>
    <rPh sb="1" eb="2">
      <t>ｷﾖｼ</t>
    </rPh>
    <phoneticPr fontId="3" type="halfwidthKatakana"/>
  </si>
  <si>
    <t>小山</t>
    <rPh sb="0" eb="2">
      <t>ｺﾔﾏ</t>
    </rPh>
    <phoneticPr fontId="3" type="halfwidthKatakana"/>
  </si>
  <si>
    <t>樹</t>
    <rPh sb="0" eb="1">
      <t>ﾀﾂｷ</t>
    </rPh>
    <phoneticPr fontId="3" type="halfwidthKatakana"/>
  </si>
  <si>
    <t>榊</t>
    <rPh sb="0" eb="1">
      <t>ｻｶｷ</t>
    </rPh>
    <phoneticPr fontId="3" type="halfwidthKatakana"/>
  </si>
  <si>
    <t>瑛人</t>
    <rPh sb="0" eb="2">
      <t>ｴｲﾄ</t>
    </rPh>
    <phoneticPr fontId="3" type="halfwidthKatakana"/>
  </si>
  <si>
    <t>船田</t>
    <rPh sb="0" eb="2">
      <t>ﾌﾅﾀﾞ</t>
    </rPh>
    <phoneticPr fontId="3" type="halfwidthKatakana"/>
  </si>
  <si>
    <t>健太</t>
    <rPh sb="0" eb="2">
      <t>ｹﾝﾀ</t>
    </rPh>
    <phoneticPr fontId="3" type="halfwidthKatakana"/>
  </si>
  <si>
    <t>佐藤</t>
    <rPh sb="0" eb="2">
      <t>サトウ</t>
    </rPh>
    <phoneticPr fontId="3"/>
  </si>
  <si>
    <t>成</t>
    <rPh sb="0" eb="1">
      <t>ナ</t>
    </rPh>
    <phoneticPr fontId="3"/>
  </si>
  <si>
    <t>ｼﾞｮｳ</t>
  </si>
  <si>
    <t>Jo</t>
  </si>
  <si>
    <t>2008.08.16</t>
  </si>
  <si>
    <t>志田</t>
    <rPh sb="0" eb="2">
      <t>シダ</t>
    </rPh>
    <phoneticPr fontId="3"/>
  </si>
  <si>
    <t>海音</t>
    <rPh sb="0" eb="1">
      <t>ウミ</t>
    </rPh>
    <rPh sb="1" eb="2">
      <t>オト</t>
    </rPh>
    <phoneticPr fontId="3"/>
  </si>
  <si>
    <t>池上</t>
    <rPh sb="0" eb="2">
      <t>ｲｹｶﾞﾐ</t>
    </rPh>
    <phoneticPr fontId="2" type="halfwidthKatakana"/>
  </si>
  <si>
    <t>泰一</t>
    <rPh sb="0" eb="2">
      <t>ﾀｲﾁ</t>
    </rPh>
    <phoneticPr fontId="2" type="halfwidthKatakana"/>
  </si>
  <si>
    <t>4.6</t>
  </si>
  <si>
    <t>ｲｹｶﾞﾐ</t>
  </si>
  <si>
    <t>IKEGAMI</t>
  </si>
  <si>
    <t>2009.02.18</t>
  </si>
  <si>
    <t>小川</t>
    <rPh sb="0" eb="2">
      <t>オガワ</t>
    </rPh>
    <phoneticPr fontId="3"/>
  </si>
  <si>
    <t>凱蒼</t>
    <rPh sb="0" eb="1">
      <t>ガイ</t>
    </rPh>
    <rPh sb="1" eb="2">
      <t>アオイ</t>
    </rPh>
    <phoneticPr fontId="3"/>
  </si>
  <si>
    <t>舘</t>
    <rPh sb="0" eb="1">
      <t>ﾀﾃ</t>
    </rPh>
    <phoneticPr fontId="3" type="halfwidthKatakana"/>
  </si>
  <si>
    <t>光太郎</t>
    <rPh sb="0" eb="3">
      <t>ｺｳﾀﾛｳ</t>
    </rPh>
    <phoneticPr fontId="3" type="halfwidthKatakana"/>
  </si>
  <si>
    <t>上田</t>
    <rPh sb="0" eb="2">
      <t>ｳｴﾀﾞ</t>
    </rPh>
    <phoneticPr fontId="3" type="halfwidthKatakana"/>
  </si>
  <si>
    <t>絢翔</t>
    <rPh sb="0" eb="1">
      <t>ｱﾔ</t>
    </rPh>
    <rPh sb="1" eb="2">
      <t>ﾄ</t>
    </rPh>
    <phoneticPr fontId="3" type="halfwidthKatakana"/>
  </si>
  <si>
    <t>越智</t>
    <rPh sb="0" eb="2">
      <t>ｵﾁ</t>
    </rPh>
    <phoneticPr fontId="3" type="halfwidthKatakana"/>
  </si>
  <si>
    <t>一稀</t>
    <rPh sb="0" eb="1">
      <t>ｶｽﾞ</t>
    </rPh>
    <rPh sb="1" eb="2">
      <t>ｷ</t>
    </rPh>
    <phoneticPr fontId="3" type="halfwidthKatakana"/>
  </si>
  <si>
    <t>大翔</t>
    <rPh sb="0" eb="2">
      <t>ﾋﾛﾄ</t>
    </rPh>
    <phoneticPr fontId="3" type="halfwidthKatakana"/>
  </si>
  <si>
    <t>巧</t>
    <rPh sb="0" eb="1">
      <t>ﾀｸﾐ</t>
    </rPh>
    <phoneticPr fontId="3" type="halfwidthKatakana"/>
  </si>
  <si>
    <t>黒岩</t>
    <rPh sb="0" eb="2">
      <t>ｸﾛｲﾜ</t>
    </rPh>
    <phoneticPr fontId="3" type="halfwidthKatakana"/>
  </si>
  <si>
    <t>悠平</t>
    <rPh sb="0" eb="2">
      <t>ﾕｳﾍｲ</t>
    </rPh>
    <phoneticPr fontId="3" type="halfwidthKatakana"/>
  </si>
  <si>
    <t>小林</t>
    <rPh sb="0" eb="2">
      <t>ｺﾊﾞﾔｼ</t>
    </rPh>
    <phoneticPr fontId="3" type="halfwidthKatakana"/>
  </si>
  <si>
    <t>圭渉</t>
    <rPh sb="0" eb="1">
      <t>ｹｲ</t>
    </rPh>
    <rPh sb="1" eb="2">
      <t>ｼｮｳ</t>
    </rPh>
    <phoneticPr fontId="3" type="halfwidthKatakana"/>
  </si>
  <si>
    <t>宇田川</t>
    <rPh sb="0" eb="3">
      <t>ｳﾀﾞｶﾞﾜ</t>
    </rPh>
    <phoneticPr fontId="3" type="halfwidthKatakana"/>
  </si>
  <si>
    <t>裕也</t>
    <rPh sb="0" eb="2">
      <t>ﾋﾛﾔ</t>
    </rPh>
    <phoneticPr fontId="3" type="halfwidthKatakana"/>
  </si>
  <si>
    <t>塩出</t>
    <rPh sb="0" eb="2">
      <t>ｼｵﾃﾞ</t>
    </rPh>
    <phoneticPr fontId="3" type="halfwidthKatakana"/>
  </si>
  <si>
    <t>耕史</t>
    <rPh sb="0" eb="1">
      <t>ｺｳ</t>
    </rPh>
    <rPh sb="1" eb="2">
      <t>ｼ</t>
    </rPh>
    <phoneticPr fontId="3" type="halfwidthKatakana"/>
  </si>
  <si>
    <t>高野</t>
    <rPh sb="0" eb="2">
      <t>ﾀｶﾉ</t>
    </rPh>
    <phoneticPr fontId="3" type="halfwidthKatakana"/>
  </si>
  <si>
    <t>晴輝</t>
    <rPh sb="0" eb="1">
      <t>ﾊﾙ</t>
    </rPh>
    <rPh sb="1" eb="2">
      <t>ｷ</t>
    </rPh>
    <phoneticPr fontId="3" type="halfwidthKatakana"/>
  </si>
  <si>
    <t>小屋敷</t>
    <rPh sb="0" eb="3">
      <t>ｺﾔｼｷ</t>
    </rPh>
    <phoneticPr fontId="3" type="halfwidthKatakana"/>
  </si>
  <si>
    <t>零音</t>
    <rPh sb="0" eb="1">
      <t>ﾚｲ</t>
    </rPh>
    <rPh sb="1" eb="2">
      <t>ｵﾝ</t>
    </rPh>
    <phoneticPr fontId="3" type="halfwidthKatakana"/>
  </si>
  <si>
    <t>福岡</t>
    <rPh sb="0" eb="2">
      <t>ﾌｸｵｶ</t>
    </rPh>
    <phoneticPr fontId="3" type="halfwidthKatakana"/>
  </si>
  <si>
    <t>颯太</t>
    <rPh sb="0" eb="2">
      <t>ｿｳﾀ</t>
    </rPh>
    <phoneticPr fontId="3" type="halfwidthKatakana"/>
  </si>
  <si>
    <t>松尾</t>
    <rPh sb="0" eb="2">
      <t>ﾏﾂｵ</t>
    </rPh>
    <phoneticPr fontId="3" type="halfwidthKatakana"/>
  </si>
  <si>
    <t>一茶</t>
    <rPh sb="0" eb="2">
      <t>ｲｯｻ</t>
    </rPh>
    <phoneticPr fontId="3" type="halfwidthKatakana"/>
  </si>
  <si>
    <t>鳥飼</t>
    <rPh sb="0" eb="2">
      <t>ﾄﾘｶﾞｲ</t>
    </rPh>
    <phoneticPr fontId="3" type="halfwidthKatakana"/>
  </si>
  <si>
    <t>山寺</t>
    <rPh sb="0" eb="2">
      <t>ﾔﾏﾃﾞﾗ</t>
    </rPh>
    <phoneticPr fontId="3" type="halfwidthKatakana"/>
  </si>
  <si>
    <t>敦文</t>
    <rPh sb="0" eb="2">
      <t>ｱﾂﾌﾐ</t>
    </rPh>
    <phoneticPr fontId="3" type="halfwidthKatakana"/>
  </si>
  <si>
    <t>吉野</t>
    <rPh sb="0" eb="2">
      <t>ﾖｼﾉ</t>
    </rPh>
    <phoneticPr fontId="3" type="halfwidthKatakana"/>
  </si>
  <si>
    <t>陽音</t>
    <rPh sb="0" eb="1">
      <t>ﾖｳ</t>
    </rPh>
    <rPh sb="1" eb="2">
      <t>ｵﾄ</t>
    </rPh>
    <phoneticPr fontId="3" type="halfwidthKatakana"/>
  </si>
  <si>
    <t>2008.05.31</t>
  </si>
  <si>
    <t>2008.07.23</t>
  </si>
  <si>
    <t>2009.01.28</t>
  </si>
  <si>
    <t>2008.08.01</t>
  </si>
  <si>
    <t>2008.04.23</t>
  </si>
  <si>
    <t>2009.03.26</t>
  </si>
  <si>
    <t>2008.05.19</t>
  </si>
  <si>
    <t>2008.07.25</t>
  </si>
  <si>
    <t>2008.08.07</t>
  </si>
  <si>
    <t>2008.12.03</t>
  </si>
  <si>
    <t>2008.08.02</t>
  </si>
  <si>
    <t>友田</t>
    <rPh sb="0" eb="2">
      <t>トモダ</t>
    </rPh>
    <phoneticPr fontId="2"/>
  </si>
  <si>
    <t>宙斗</t>
    <rPh sb="0" eb="1">
      <t>チュウ</t>
    </rPh>
    <rPh sb="1" eb="2">
      <t>ト</t>
    </rPh>
    <phoneticPr fontId="2"/>
  </si>
  <si>
    <t>ﾄﾓﾀﾞ</t>
  </si>
  <si>
    <t>TOMODA</t>
  </si>
  <si>
    <t>2008.04.07</t>
  </si>
  <si>
    <t>樋口</t>
    <rPh sb="0" eb="2">
      <t>ﾋｸﾞﾁ</t>
    </rPh>
    <phoneticPr fontId="3" type="halfwidthKatakana"/>
  </si>
  <si>
    <t>莉愛</t>
    <rPh sb="0" eb="2">
      <t>ﾘｱ</t>
    </rPh>
    <phoneticPr fontId="3" type="halfwidthKatakana"/>
  </si>
  <si>
    <t>細川</t>
    <rPh sb="0" eb="2">
      <t>ﾎｿｶﾜ</t>
    </rPh>
    <phoneticPr fontId="3" type="halfwidthKatakana"/>
  </si>
  <si>
    <t>心那</t>
    <rPh sb="0" eb="1">
      <t>ｺｺﾛ</t>
    </rPh>
    <rPh sb="1" eb="2">
      <t>ﾅ</t>
    </rPh>
    <phoneticPr fontId="3" type="halfwidthKatakana"/>
  </si>
  <si>
    <t>岩崎</t>
    <rPh sb="0" eb="2">
      <t>イワサキ</t>
    </rPh>
    <phoneticPr fontId="3"/>
  </si>
  <si>
    <t>春音</t>
    <rPh sb="0" eb="1">
      <t>ハル</t>
    </rPh>
    <rPh sb="1" eb="2">
      <t>オト</t>
    </rPh>
    <phoneticPr fontId="3"/>
  </si>
  <si>
    <t>大野</t>
    <rPh sb="0" eb="2">
      <t>オオノ</t>
    </rPh>
    <phoneticPr fontId="3"/>
  </si>
  <si>
    <t>紗彩</t>
    <rPh sb="0" eb="1">
      <t>サ</t>
    </rPh>
    <rPh sb="1" eb="2">
      <t>アヤ</t>
    </rPh>
    <phoneticPr fontId="3"/>
  </si>
  <si>
    <t>悠菜</t>
    <rPh sb="0" eb="1">
      <t>ユウ</t>
    </rPh>
    <rPh sb="1" eb="2">
      <t>ナ</t>
    </rPh>
    <phoneticPr fontId="3"/>
  </si>
  <si>
    <t>竹岡</t>
    <rPh sb="0" eb="2">
      <t>タケオカ</t>
    </rPh>
    <phoneticPr fontId="3"/>
  </si>
  <si>
    <t>未紗</t>
    <rPh sb="0" eb="1">
      <t>ミ</t>
    </rPh>
    <rPh sb="1" eb="2">
      <t>サ</t>
    </rPh>
    <phoneticPr fontId="3"/>
  </si>
  <si>
    <t>青柳</t>
    <rPh sb="0" eb="2">
      <t>アオヤギ</t>
    </rPh>
    <phoneticPr fontId="3"/>
  </si>
  <si>
    <t>優真</t>
    <rPh sb="0" eb="1">
      <t>ユウ</t>
    </rPh>
    <rPh sb="1" eb="2">
      <t>マ</t>
    </rPh>
    <phoneticPr fontId="3"/>
  </si>
  <si>
    <t>島村</t>
    <rPh sb="0" eb="2">
      <t>シマムラ</t>
    </rPh>
    <phoneticPr fontId="3"/>
  </si>
  <si>
    <t>栞海</t>
    <rPh sb="0" eb="1">
      <t>シオリ</t>
    </rPh>
    <rPh sb="1" eb="2">
      <t>ウミ</t>
    </rPh>
    <phoneticPr fontId="3"/>
  </si>
  <si>
    <t>瀧澤</t>
    <rPh sb="0" eb="2">
      <t>タキザワ</t>
    </rPh>
    <phoneticPr fontId="3"/>
  </si>
  <si>
    <t>瑳良</t>
    <rPh sb="0" eb="1">
      <t>サ</t>
    </rPh>
    <rPh sb="1" eb="2">
      <t>ヨ</t>
    </rPh>
    <phoneticPr fontId="3"/>
  </si>
  <si>
    <t>成田</t>
    <rPh sb="0" eb="2">
      <t>ナリタ</t>
    </rPh>
    <phoneticPr fontId="3"/>
  </si>
  <si>
    <t>優月</t>
    <rPh sb="0" eb="2">
      <t>ユヅキ</t>
    </rPh>
    <phoneticPr fontId="3"/>
  </si>
  <si>
    <t>高木</t>
    <rPh sb="0" eb="2">
      <t>タカギ</t>
    </rPh>
    <phoneticPr fontId="3"/>
  </si>
  <si>
    <t>凛</t>
    <rPh sb="0" eb="1">
      <t>リン</t>
    </rPh>
    <phoneticPr fontId="3"/>
  </si>
  <si>
    <t>齋藤</t>
    <rPh sb="0" eb="2">
      <t>サイトウ</t>
    </rPh>
    <phoneticPr fontId="3"/>
  </si>
  <si>
    <t>由梨那</t>
    <rPh sb="0" eb="1">
      <t>ヨシ</t>
    </rPh>
    <rPh sb="1" eb="3">
      <t>リナ</t>
    </rPh>
    <phoneticPr fontId="3"/>
  </si>
  <si>
    <t>青木</t>
    <rPh sb="0" eb="2">
      <t>アオキ</t>
    </rPh>
    <phoneticPr fontId="3"/>
  </si>
  <si>
    <t>絆菜</t>
    <rPh sb="0" eb="1">
      <t>キズナ</t>
    </rPh>
    <rPh sb="1" eb="2">
      <t>ナ</t>
    </rPh>
    <phoneticPr fontId="3"/>
  </si>
  <si>
    <t>工藤</t>
    <rPh sb="0" eb="2">
      <t>クドウ</t>
    </rPh>
    <phoneticPr fontId="3"/>
  </si>
  <si>
    <t>陽奈多</t>
    <rPh sb="0" eb="1">
      <t>ヒ</t>
    </rPh>
    <rPh sb="1" eb="2">
      <t>ナ</t>
    </rPh>
    <rPh sb="2" eb="3">
      <t>オオ</t>
    </rPh>
    <phoneticPr fontId="3"/>
  </si>
  <si>
    <t>立石</t>
    <rPh sb="0" eb="2">
      <t>タテイシ</t>
    </rPh>
    <phoneticPr fontId="3"/>
  </si>
  <si>
    <t>歌</t>
    <rPh sb="0" eb="1">
      <t>ウタ</t>
    </rPh>
    <phoneticPr fontId="3"/>
  </si>
  <si>
    <t>小原</t>
    <rPh sb="0" eb="2">
      <t>オバラ</t>
    </rPh>
    <phoneticPr fontId="3"/>
  </si>
  <si>
    <t>琴</t>
    <rPh sb="0" eb="1">
      <t>コト</t>
    </rPh>
    <phoneticPr fontId="3"/>
  </si>
  <si>
    <t>平山</t>
    <rPh sb="0" eb="2">
      <t>ヒラヤマ</t>
    </rPh>
    <phoneticPr fontId="3"/>
  </si>
  <si>
    <t>真凜</t>
    <rPh sb="0" eb="2">
      <t>マリン</t>
    </rPh>
    <phoneticPr fontId="3"/>
  </si>
  <si>
    <t>梨心</t>
    <rPh sb="0" eb="1">
      <t>ナシ</t>
    </rPh>
    <rPh sb="1" eb="2">
      <t>ココロ</t>
    </rPh>
    <phoneticPr fontId="3"/>
  </si>
  <si>
    <t>塩川</t>
    <rPh sb="0" eb="2">
      <t>シオカワ</t>
    </rPh>
    <phoneticPr fontId="3"/>
  </si>
  <si>
    <t>莉奈</t>
    <rPh sb="0" eb="2">
      <t>リナ</t>
    </rPh>
    <phoneticPr fontId="3"/>
  </si>
  <si>
    <t>三宮</t>
    <rPh sb="0" eb="2">
      <t>サンノミヤ</t>
    </rPh>
    <phoneticPr fontId="3"/>
  </si>
  <si>
    <t>結花</t>
    <rPh sb="0" eb="1">
      <t>ユ</t>
    </rPh>
    <rPh sb="1" eb="2">
      <t>ハナ</t>
    </rPh>
    <phoneticPr fontId="3"/>
  </si>
  <si>
    <t>荒井</t>
    <rPh sb="0" eb="2">
      <t>ｱﾗｲ</t>
    </rPh>
    <phoneticPr fontId="3" type="halfwidthKatakana"/>
  </si>
  <si>
    <t>玲南</t>
    <rPh sb="0" eb="1">
      <t>ﾚｲ</t>
    </rPh>
    <rPh sb="1" eb="2">
      <t>ﾅ</t>
    </rPh>
    <phoneticPr fontId="3" type="halfwidthKatakana"/>
  </si>
  <si>
    <t>佳恵</t>
    <rPh sb="0" eb="2">
      <t>ｶｴ</t>
    </rPh>
    <phoneticPr fontId="3" type="halfwidthKatakana"/>
  </si>
  <si>
    <t>木村</t>
    <rPh sb="0" eb="2">
      <t>ｷﾑﾗ</t>
    </rPh>
    <phoneticPr fontId="3" type="halfwidthKatakana"/>
  </si>
  <si>
    <t>美月</t>
    <rPh sb="0" eb="2">
      <t>ﾐｽﾞｷ</t>
    </rPh>
    <phoneticPr fontId="3" type="halfwidthKatakana"/>
  </si>
  <si>
    <t>吉田</t>
    <rPh sb="0" eb="2">
      <t>ﾖｼﾀﾞ</t>
    </rPh>
    <phoneticPr fontId="3" type="halfwidthKatakana"/>
  </si>
  <si>
    <t>千紗</t>
    <rPh sb="0" eb="2">
      <t>ﾁｻ</t>
    </rPh>
    <phoneticPr fontId="3" type="halfwidthKatakana"/>
  </si>
  <si>
    <t>大島</t>
    <rPh sb="0" eb="2">
      <t>ｵｵｼﾏ</t>
    </rPh>
    <phoneticPr fontId="3" type="halfwidthKatakana"/>
  </si>
  <si>
    <t>千奈</t>
    <rPh sb="0" eb="2">
      <t>ﾁﾅ</t>
    </rPh>
    <phoneticPr fontId="3" type="halfwidthKatakana"/>
  </si>
  <si>
    <t>庄司</t>
    <rPh sb="0" eb="2">
      <t>ｼｮｳｼﾞ</t>
    </rPh>
    <phoneticPr fontId="3" type="halfwidthKatakana"/>
  </si>
  <si>
    <t>舞子</t>
    <rPh sb="0" eb="2">
      <t>ﾏｲｺ</t>
    </rPh>
    <phoneticPr fontId="3" type="halfwidthKatakana"/>
  </si>
  <si>
    <t>広瀬</t>
    <rPh sb="0" eb="2">
      <t>ﾋﾛｾ</t>
    </rPh>
    <phoneticPr fontId="3" type="halfwidthKatakana"/>
  </si>
  <si>
    <t>心美</t>
    <rPh sb="0" eb="2">
      <t>ｺｺﾐ</t>
    </rPh>
    <phoneticPr fontId="3" type="halfwidthKatakana"/>
  </si>
  <si>
    <t>松岡</t>
    <rPh sb="0" eb="2">
      <t>ﾏﾂｵｶ</t>
    </rPh>
    <phoneticPr fontId="3" type="halfwidthKatakana"/>
  </si>
  <si>
    <t>夕月</t>
    <rPh sb="0" eb="2">
      <t>ﾕﾂﾞｷ</t>
    </rPh>
    <phoneticPr fontId="3" type="halfwidthKatakana"/>
  </si>
  <si>
    <t>廣庭</t>
    <rPh sb="0" eb="2">
      <t>ﾋﾛﾆﾜ</t>
    </rPh>
    <phoneticPr fontId="3" type="halfwidthKatakana"/>
  </si>
  <si>
    <t>幸来</t>
    <rPh sb="0" eb="1">
      <t>ｼｱﾜ</t>
    </rPh>
    <rPh sb="1" eb="2">
      <t>ｸ</t>
    </rPh>
    <phoneticPr fontId="3" type="halfwidthKatakana"/>
  </si>
  <si>
    <t>兼吉</t>
    <rPh sb="0" eb="2">
      <t>ｶﾈﾖｼ</t>
    </rPh>
    <phoneticPr fontId="3" type="halfwidthKatakana"/>
  </si>
  <si>
    <t>舞衣</t>
    <rPh sb="0" eb="2">
      <t>ﾏｲ</t>
    </rPh>
    <phoneticPr fontId="3" type="halfwidthKatakana"/>
  </si>
  <si>
    <t>廣田</t>
    <rPh sb="0" eb="2">
      <t>ﾋﾛﾀ</t>
    </rPh>
    <phoneticPr fontId="3" type="halfwidthKatakana"/>
  </si>
  <si>
    <t>真子</t>
    <rPh sb="0" eb="2">
      <t>ﾏｺ</t>
    </rPh>
    <phoneticPr fontId="3" type="halfwidthKatakana"/>
  </si>
  <si>
    <t>北田</t>
    <rPh sb="0" eb="2">
      <t>ｷﾀﾀﾞ</t>
    </rPh>
    <phoneticPr fontId="3" type="halfwidthKatakana"/>
  </si>
  <si>
    <t>真由佳</t>
    <rPh sb="0" eb="3">
      <t>ﾏﾕｶ</t>
    </rPh>
    <phoneticPr fontId="3" type="halfwidthKatakana"/>
  </si>
  <si>
    <t>秋本</t>
    <rPh sb="0" eb="2">
      <t>ｱｷﾓﾄ</t>
    </rPh>
    <phoneticPr fontId="3" type="halfwidthKatakana"/>
  </si>
  <si>
    <t>楓歩</t>
    <rPh sb="0" eb="2">
      <t>ｶﾎ</t>
    </rPh>
    <phoneticPr fontId="3" type="halfwidthKatakana"/>
  </si>
  <si>
    <t>田中</t>
    <rPh sb="0" eb="1">
      <t>ﾀ</t>
    </rPh>
    <rPh sb="1" eb="2">
      <t>ﾅｶ</t>
    </rPh>
    <phoneticPr fontId="3" type="halfwidthKatakana"/>
  </si>
  <si>
    <t>麻央</t>
    <rPh sb="0" eb="2">
      <t>ﾏｵ</t>
    </rPh>
    <phoneticPr fontId="3" type="halfwidthKatakana"/>
  </si>
  <si>
    <t>奈央</t>
    <rPh sb="0" eb="2">
      <t>ﾅｵ</t>
    </rPh>
    <phoneticPr fontId="3" type="halfwidthKatakana"/>
  </si>
  <si>
    <t>小池</t>
    <rPh sb="0" eb="2">
      <t>ｺｲｹ</t>
    </rPh>
    <phoneticPr fontId="3" type="halfwidthKatakana"/>
  </si>
  <si>
    <t>琉奈</t>
    <rPh sb="0" eb="1">
      <t>ﾙ</t>
    </rPh>
    <rPh sb="1" eb="2">
      <t>ﾅ</t>
    </rPh>
    <phoneticPr fontId="3" type="halfwidthKatakana"/>
  </si>
  <si>
    <t>堀切</t>
    <rPh sb="0" eb="2">
      <t>ﾎﾘｷﾘ</t>
    </rPh>
    <phoneticPr fontId="3" type="halfwidthKatakana"/>
  </si>
  <si>
    <t>咲希</t>
    <rPh sb="0" eb="2">
      <t>ｻｷ</t>
    </rPh>
    <phoneticPr fontId="3" type="halfwidthKatakana"/>
  </si>
  <si>
    <t>大野</t>
    <rPh sb="0" eb="2">
      <t>ｵｵﾉ</t>
    </rPh>
    <phoneticPr fontId="3" type="halfwidthKatakana"/>
  </si>
  <si>
    <t>友維</t>
    <rPh sb="0" eb="1">
      <t>ﾕｳ</t>
    </rPh>
    <rPh sb="1" eb="2">
      <t>ｲ</t>
    </rPh>
    <phoneticPr fontId="3" type="halfwidthKatakana"/>
  </si>
  <si>
    <t>菅谷</t>
    <rPh sb="0" eb="2">
      <t>ｽｶﾞﾔ</t>
    </rPh>
    <phoneticPr fontId="3" type="halfwidthKatakana"/>
  </si>
  <si>
    <t>小夏</t>
    <rPh sb="0" eb="2">
      <t>ｺﾅﾂ</t>
    </rPh>
    <phoneticPr fontId="3" type="halfwidthKatakana"/>
  </si>
  <si>
    <t>伴野</t>
    <rPh sb="0" eb="2">
      <t>ﾄﾓﾉ</t>
    </rPh>
    <phoneticPr fontId="3" type="halfwidthKatakana"/>
  </si>
  <si>
    <t>天音</t>
    <rPh sb="0" eb="2">
      <t>ｱﾏﾈ</t>
    </rPh>
    <phoneticPr fontId="3" type="halfwidthKatakana"/>
  </si>
  <si>
    <t>石黒</t>
    <rPh sb="0" eb="2">
      <t>ｲｼｸﾞﾛ</t>
    </rPh>
    <phoneticPr fontId="3" type="halfwidthKatakana"/>
  </si>
  <si>
    <t>心乃香</t>
    <rPh sb="0" eb="1">
      <t>ｺｺﾛ</t>
    </rPh>
    <rPh sb="1" eb="2">
      <t>ﾉ</t>
    </rPh>
    <rPh sb="2" eb="3">
      <t>ｶ</t>
    </rPh>
    <phoneticPr fontId="3" type="halfwidthKatakana"/>
  </si>
  <si>
    <t>津島</t>
    <rPh sb="0" eb="2">
      <t>ﾂｼﾏ</t>
    </rPh>
    <phoneticPr fontId="3" type="halfwidthKatakana"/>
  </si>
  <si>
    <t>志桜</t>
    <rPh sb="0" eb="1">
      <t>ｼ</t>
    </rPh>
    <rPh sb="1" eb="2">
      <t>ｻｸﾗ</t>
    </rPh>
    <phoneticPr fontId="3" type="halfwidthKatakana"/>
  </si>
  <si>
    <t>福島</t>
    <rPh sb="0" eb="2">
      <t>ﾌｸｼﾏ</t>
    </rPh>
    <phoneticPr fontId="3" type="halfwidthKatakana"/>
  </si>
  <si>
    <t>華音</t>
    <rPh sb="0" eb="2">
      <t>ｶﾉﾝ</t>
    </rPh>
    <phoneticPr fontId="3" type="halfwidthKatakana"/>
  </si>
  <si>
    <t>平賀</t>
    <rPh sb="0" eb="2">
      <t>ﾋﾗｶﾞ</t>
    </rPh>
    <phoneticPr fontId="3" type="halfwidthKatakana"/>
  </si>
  <si>
    <t>真帆子</t>
    <rPh sb="0" eb="3">
      <t>ﾏﾎｺ</t>
    </rPh>
    <phoneticPr fontId="3" type="halfwidthKatakana"/>
  </si>
  <si>
    <t>渡辺</t>
    <rPh sb="0" eb="2">
      <t>ﾜﾀﾅﾍﾞ</t>
    </rPh>
    <phoneticPr fontId="3" type="halfwidthKatakana"/>
  </si>
  <si>
    <t>梨花</t>
    <rPh sb="0" eb="2">
      <t>ﾘｶ</t>
    </rPh>
    <phoneticPr fontId="3" type="halfwidthKatakana"/>
  </si>
  <si>
    <t>上野</t>
    <rPh sb="0" eb="2">
      <t>ｳｴﾉ</t>
    </rPh>
    <phoneticPr fontId="3" type="halfwidthKatakana"/>
  </si>
  <si>
    <t>潤美</t>
    <rPh sb="0" eb="1">
      <t>ｳﾙ</t>
    </rPh>
    <rPh sb="1" eb="2">
      <t>ｳﾂｸ</t>
    </rPh>
    <phoneticPr fontId="3" type="halfwidthKatakana"/>
  </si>
  <si>
    <t>神村</t>
    <rPh sb="0" eb="2">
      <t>ｶﾐﾑﾗ</t>
    </rPh>
    <phoneticPr fontId="3" type="halfwidthKatakana"/>
  </si>
  <si>
    <t>里緒奈</t>
    <rPh sb="0" eb="1">
      <t>ﾘ</t>
    </rPh>
    <rPh sb="1" eb="2">
      <t>ｵ</t>
    </rPh>
    <rPh sb="2" eb="3">
      <t>ﾅ</t>
    </rPh>
    <phoneticPr fontId="3" type="halfwidthKatakana"/>
  </si>
  <si>
    <t>古屋</t>
    <rPh sb="0" eb="2">
      <t>ﾌﾙﾔ</t>
    </rPh>
    <phoneticPr fontId="3" type="halfwidthKatakana"/>
  </si>
  <si>
    <t>華絵</t>
    <rPh sb="0" eb="1">
      <t>ﾊﾅ</t>
    </rPh>
    <rPh sb="1" eb="2">
      <t>ｴ</t>
    </rPh>
    <phoneticPr fontId="3" type="halfwidthKatakana"/>
  </si>
  <si>
    <t>佐瀬</t>
    <rPh sb="0" eb="2">
      <t>サセ</t>
    </rPh>
    <phoneticPr fontId="3"/>
  </si>
  <si>
    <t>絢音</t>
    <rPh sb="0" eb="2">
      <t>アヤネ</t>
    </rPh>
    <phoneticPr fontId="3"/>
  </si>
  <si>
    <t>築地</t>
    <rPh sb="0" eb="2">
      <t>ﾂｷｼﾞ</t>
    </rPh>
    <phoneticPr fontId="3" type="halfwidthKatakana"/>
  </si>
  <si>
    <t>璃子</t>
    <rPh sb="0" eb="1">
      <t>ﾘ</t>
    </rPh>
    <rPh sb="1" eb="2">
      <t>ｺ</t>
    </rPh>
    <phoneticPr fontId="3" type="halfwidthKatakana"/>
  </si>
  <si>
    <t>詞葉</t>
    <rPh sb="0" eb="1">
      <t>ｺﾄﾊﾞ</t>
    </rPh>
    <rPh sb="1" eb="2">
      <t>ﾊ</t>
    </rPh>
    <phoneticPr fontId="3" type="halfwidthKatakana"/>
  </si>
  <si>
    <t>金田</t>
    <rPh sb="0" eb="2">
      <t>ｶﾈﾀﾞ</t>
    </rPh>
    <phoneticPr fontId="3" type="halfwidthKatakana"/>
  </si>
  <si>
    <t>杏</t>
    <rPh sb="0" eb="1">
      <t>ｱﾝ</t>
    </rPh>
    <phoneticPr fontId="3" type="halfwidthKatakana"/>
  </si>
  <si>
    <t>大根田</t>
    <rPh sb="0" eb="3">
      <t>ｵｵﾈﾀ</t>
    </rPh>
    <phoneticPr fontId="3" type="halfwidthKatakana"/>
  </si>
  <si>
    <t>歩実</t>
    <rPh sb="0" eb="1">
      <t>ｱﾕ</t>
    </rPh>
    <rPh sb="1" eb="2">
      <t>ﾐ</t>
    </rPh>
    <phoneticPr fontId="3" type="halfwidthKatakana"/>
  </si>
  <si>
    <t>西山</t>
    <rPh sb="0" eb="2">
      <t>ﾆｼﾔﾏ</t>
    </rPh>
    <phoneticPr fontId="3" type="halfwidthKatakana"/>
  </si>
  <si>
    <t>美嘉</t>
    <rPh sb="0" eb="1">
      <t>ﾐ</t>
    </rPh>
    <rPh sb="1" eb="2">
      <t>ｶ</t>
    </rPh>
    <phoneticPr fontId="3" type="halfwidthKatakana"/>
  </si>
  <si>
    <t>夢</t>
    <rPh sb="0" eb="1">
      <t>ﾕﾒ</t>
    </rPh>
    <phoneticPr fontId="3" type="halfwidthKatakana"/>
  </si>
  <si>
    <t>田上</t>
    <rPh sb="0" eb="2">
      <t>ﾀﾉｳｴ</t>
    </rPh>
    <phoneticPr fontId="3" type="halfwidthKatakana"/>
  </si>
  <si>
    <t>若ヶ夏</t>
    <rPh sb="0" eb="1">
      <t>ﾜｶ</t>
    </rPh>
    <rPh sb="2" eb="3">
      <t>ﾅﾂ</t>
    </rPh>
    <phoneticPr fontId="3" type="halfwidthKatakana"/>
  </si>
  <si>
    <t>川合</t>
    <rPh sb="0" eb="2">
      <t>ｶﾜｲ</t>
    </rPh>
    <phoneticPr fontId="3" type="halfwidthKatakana"/>
  </si>
  <si>
    <t>優羽</t>
    <rPh sb="0" eb="1">
      <t>ﾕｳ</t>
    </rPh>
    <rPh sb="1" eb="2">
      <t>ｳ</t>
    </rPh>
    <phoneticPr fontId="3" type="halfwidthKatakana"/>
  </si>
  <si>
    <t>角田</t>
    <rPh sb="0" eb="1">
      <t>ツノ</t>
    </rPh>
    <rPh sb="1" eb="2">
      <t>タ</t>
    </rPh>
    <phoneticPr fontId="2"/>
  </si>
  <si>
    <t>有福</t>
    <rPh sb="0" eb="2">
      <t>アリフク</t>
    </rPh>
    <phoneticPr fontId="4"/>
  </si>
  <si>
    <t>麗紗</t>
    <rPh sb="0" eb="1">
      <t>レイ</t>
    </rPh>
    <rPh sb="1" eb="2">
      <t>サ</t>
    </rPh>
    <phoneticPr fontId="4"/>
  </si>
  <si>
    <t>小池</t>
    <rPh sb="0" eb="2">
      <t>コイケ</t>
    </rPh>
    <phoneticPr fontId="4"/>
  </si>
  <si>
    <t>一葉</t>
    <rPh sb="0" eb="2">
      <t>カズハ</t>
    </rPh>
    <phoneticPr fontId="4"/>
  </si>
  <si>
    <t>牛澤</t>
    <rPh sb="0" eb="2">
      <t>ウシザワ</t>
    </rPh>
    <phoneticPr fontId="4"/>
  </si>
  <si>
    <t>愛衣莉</t>
    <rPh sb="0" eb="1">
      <t>アイ</t>
    </rPh>
    <rPh sb="1" eb="2">
      <t>イ</t>
    </rPh>
    <rPh sb="2" eb="3">
      <t>リ</t>
    </rPh>
    <phoneticPr fontId="4"/>
  </si>
  <si>
    <t>水野</t>
    <rPh sb="0" eb="2">
      <t>ミズノ</t>
    </rPh>
    <phoneticPr fontId="4"/>
  </si>
  <si>
    <t>莉那</t>
    <rPh sb="0" eb="1">
      <t>マリ</t>
    </rPh>
    <rPh sb="1" eb="2">
      <t>ナ</t>
    </rPh>
    <phoneticPr fontId="4"/>
  </si>
  <si>
    <t>坂口</t>
    <rPh sb="0" eb="2">
      <t>サカグチ</t>
    </rPh>
    <phoneticPr fontId="4"/>
  </si>
  <si>
    <t>酒井</t>
    <rPh sb="0" eb="2">
      <t>サカイ</t>
    </rPh>
    <phoneticPr fontId="4"/>
  </si>
  <si>
    <t>俊惠</t>
    <rPh sb="0" eb="1">
      <t>トシ</t>
    </rPh>
    <rPh sb="1" eb="2">
      <t>エ</t>
    </rPh>
    <phoneticPr fontId="4"/>
  </si>
  <si>
    <t>篠塚</t>
    <rPh sb="0" eb="2">
      <t>シノヅカ</t>
    </rPh>
    <phoneticPr fontId="4"/>
  </si>
  <si>
    <t>結</t>
    <rPh sb="0" eb="1">
      <t>ユイ</t>
    </rPh>
    <phoneticPr fontId="4"/>
  </si>
  <si>
    <t>伊藤</t>
    <rPh sb="0" eb="2">
      <t>イトウ</t>
    </rPh>
    <phoneticPr fontId="4"/>
  </si>
  <si>
    <t>優花</t>
    <rPh sb="0" eb="2">
      <t>ユウカ</t>
    </rPh>
    <phoneticPr fontId="4"/>
  </si>
  <si>
    <t>亜弓</t>
    <rPh sb="0" eb="2">
      <t>ｱﾕﾐ</t>
    </rPh>
    <phoneticPr fontId="3" type="halfwidthKatakana"/>
  </si>
  <si>
    <t>凜音</t>
    <rPh sb="0" eb="1">
      <t>ﾘﾝ</t>
    </rPh>
    <rPh sb="1" eb="2">
      <t>ｵﾄ</t>
    </rPh>
    <phoneticPr fontId="3" type="halfwidthKatakana"/>
  </si>
  <si>
    <t>馬場</t>
    <rPh sb="0" eb="2">
      <t>ﾊﾞﾊﾞ</t>
    </rPh>
    <phoneticPr fontId="3" type="halfwidthKatakana"/>
  </si>
  <si>
    <t>優奈</t>
    <rPh sb="0" eb="2">
      <t>ﾕｳﾅ</t>
    </rPh>
    <phoneticPr fontId="3" type="halfwidthKatakana"/>
  </si>
  <si>
    <t>福田</t>
    <rPh sb="0" eb="2">
      <t>ﾌｸﾀﾞ</t>
    </rPh>
    <phoneticPr fontId="3" type="halfwidthKatakana"/>
  </si>
  <si>
    <t>彩菜</t>
    <rPh sb="0" eb="2">
      <t>ｱﾔﾅ</t>
    </rPh>
    <phoneticPr fontId="3" type="halfwidthKatakana"/>
  </si>
  <si>
    <t>翠</t>
    <rPh sb="0" eb="1">
      <t>ｽｲ</t>
    </rPh>
    <phoneticPr fontId="3" type="halfwidthKatakana"/>
  </si>
  <si>
    <t>颯夏</t>
    <rPh sb="0" eb="1">
      <t>ﾊﾔﾃ</t>
    </rPh>
    <rPh sb="1" eb="2">
      <t>ﾅﾂ</t>
    </rPh>
    <phoneticPr fontId="3" type="halfwidthKatakana"/>
  </si>
  <si>
    <t>歩音</t>
    <rPh sb="0" eb="1">
      <t>ｱﾙ</t>
    </rPh>
    <rPh sb="1" eb="2">
      <t>ｵﾄ</t>
    </rPh>
    <phoneticPr fontId="3" type="halfwidthKatakana"/>
  </si>
  <si>
    <t>実佳</t>
    <rPh sb="0" eb="1">
      <t>ﾐ</t>
    </rPh>
    <rPh sb="1" eb="2">
      <t>ｹｲ</t>
    </rPh>
    <phoneticPr fontId="3" type="halfwidthKatakana"/>
  </si>
  <si>
    <t>更良</t>
    <rPh sb="0" eb="1">
      <t>ｻﾗ</t>
    </rPh>
    <rPh sb="1" eb="2">
      <t>ﾖ</t>
    </rPh>
    <phoneticPr fontId="3" type="halfwidthKatakana"/>
  </si>
  <si>
    <t>沓子</t>
    <rPh sb="0" eb="1">
      <t>ﾄｳ</t>
    </rPh>
    <rPh sb="1" eb="2">
      <t>ｺ</t>
    </rPh>
    <phoneticPr fontId="3" type="halfwidthKatakana"/>
  </si>
  <si>
    <t>山口</t>
    <rPh sb="0" eb="2">
      <t>ﾔﾏｸﾞﾁ</t>
    </rPh>
    <phoneticPr fontId="3" type="halfwidthKatakana"/>
  </si>
  <si>
    <t>優衣</t>
    <rPh sb="0" eb="2">
      <t>ﾕｲ</t>
    </rPh>
    <phoneticPr fontId="3" type="halfwidthKatakana"/>
  </si>
  <si>
    <t>釜田</t>
    <rPh sb="0" eb="2">
      <t>ｶﾏﾀ</t>
    </rPh>
    <phoneticPr fontId="3" type="halfwidthKatakana"/>
  </si>
  <si>
    <t>英佳</t>
    <rPh sb="0" eb="1">
      <t>ｴｲ</t>
    </rPh>
    <rPh sb="1" eb="2">
      <t>ｶ</t>
    </rPh>
    <phoneticPr fontId="3" type="halfwidthKatakana"/>
  </si>
  <si>
    <t>森井</t>
    <rPh sb="0" eb="2">
      <t>ﾓﾘｲ</t>
    </rPh>
    <phoneticPr fontId="3" type="halfwidthKatakana"/>
  </si>
  <si>
    <t>咲貴</t>
    <rPh sb="0" eb="1">
      <t>ｻｷ</t>
    </rPh>
    <rPh sb="1" eb="2">
      <t>ｷ</t>
    </rPh>
    <phoneticPr fontId="3" type="halfwidthKatakana"/>
  </si>
  <si>
    <t>矢野</t>
    <rPh sb="0" eb="2">
      <t>ﾔﾉ</t>
    </rPh>
    <phoneticPr fontId="3" type="halfwidthKatakana"/>
  </si>
  <si>
    <t>静穂</t>
    <rPh sb="0" eb="2">
      <t>ｼｽﾞﾎ</t>
    </rPh>
    <phoneticPr fontId="3" type="halfwidthKatakana"/>
  </si>
  <si>
    <t>堀越</t>
    <rPh sb="0" eb="2">
      <t>ﾎﾘｺｼ</t>
    </rPh>
    <phoneticPr fontId="3" type="halfwidthKatakana"/>
  </si>
  <si>
    <t>菜那</t>
    <rPh sb="0" eb="2">
      <t>ﾅﾅ</t>
    </rPh>
    <phoneticPr fontId="3" type="halfwidthKatakana"/>
  </si>
  <si>
    <t>咲希</t>
    <rPh sb="0" eb="1">
      <t>ｻ</t>
    </rPh>
    <rPh sb="1" eb="2">
      <t>ｷ</t>
    </rPh>
    <phoneticPr fontId="3" type="halfwidthKatakana"/>
  </si>
  <si>
    <t>和田</t>
    <rPh sb="0" eb="2">
      <t>ﾜﾀﾞ</t>
    </rPh>
    <phoneticPr fontId="3" type="halfwidthKatakana"/>
  </si>
  <si>
    <t>二葉</t>
    <rPh sb="0" eb="2">
      <t>ﾌﾀﾊﾞ</t>
    </rPh>
    <phoneticPr fontId="3" type="halfwidthKatakana"/>
  </si>
  <si>
    <t>真央</t>
    <rPh sb="0" eb="2">
      <t>ﾏｵ</t>
    </rPh>
    <phoneticPr fontId="3" type="halfwidthKatakana"/>
  </si>
  <si>
    <t>加藤</t>
    <rPh sb="0" eb="2">
      <t>ｶﾄｳ</t>
    </rPh>
    <phoneticPr fontId="3" type="halfwidthKatakana"/>
  </si>
  <si>
    <t>優希</t>
    <rPh sb="0" eb="2">
      <t>ﾕｳｷ</t>
    </rPh>
    <phoneticPr fontId="3" type="halfwidthKatakana"/>
  </si>
  <si>
    <t>宮﨑</t>
    <rPh sb="0" eb="2">
      <t>ﾐﾔｻﾞｷ</t>
    </rPh>
    <phoneticPr fontId="3" type="halfwidthKatakana"/>
  </si>
  <si>
    <t>直</t>
    <rPh sb="0" eb="1">
      <t>ﾅｵ</t>
    </rPh>
    <phoneticPr fontId="3" type="halfwidthKatakana"/>
  </si>
  <si>
    <t>千穂</t>
    <rPh sb="0" eb="2">
      <t>ﾁﾎ</t>
    </rPh>
    <phoneticPr fontId="3" type="halfwidthKatakana"/>
  </si>
  <si>
    <t>長島</t>
    <rPh sb="0" eb="2">
      <t>ﾅｶﾞｼﾏ</t>
    </rPh>
    <phoneticPr fontId="3" type="halfwidthKatakana"/>
  </si>
  <si>
    <t>美礼</t>
    <rPh sb="0" eb="2">
      <t>ﾐﾚｲ</t>
    </rPh>
    <phoneticPr fontId="3" type="halfwidthKatakana"/>
  </si>
  <si>
    <t>河口</t>
    <rPh sb="0" eb="2">
      <t>カワグチ</t>
    </rPh>
    <phoneticPr fontId="3"/>
  </si>
  <si>
    <t>実桜</t>
    <rPh sb="0" eb="1">
      <t>ミ</t>
    </rPh>
    <rPh sb="1" eb="2">
      <t>オウ</t>
    </rPh>
    <phoneticPr fontId="3"/>
  </si>
  <si>
    <t>小西</t>
    <rPh sb="0" eb="2">
      <t>コニシ</t>
    </rPh>
    <phoneticPr fontId="3"/>
  </si>
  <si>
    <t>未久</t>
    <rPh sb="0" eb="1">
      <t>ミ</t>
    </rPh>
    <rPh sb="1" eb="2">
      <t>ク</t>
    </rPh>
    <phoneticPr fontId="3"/>
  </si>
  <si>
    <t>寺田</t>
    <rPh sb="0" eb="2">
      <t>テラダ</t>
    </rPh>
    <phoneticPr fontId="3"/>
  </si>
  <si>
    <t>松井</t>
    <rPh sb="0" eb="2">
      <t>マツイ</t>
    </rPh>
    <phoneticPr fontId="3"/>
  </si>
  <si>
    <t>彩</t>
    <rPh sb="0" eb="1">
      <t>アヤ</t>
    </rPh>
    <phoneticPr fontId="3"/>
  </si>
  <si>
    <t>吉田</t>
    <rPh sb="0" eb="2">
      <t>ヨシダ</t>
    </rPh>
    <phoneticPr fontId="3"/>
  </si>
  <si>
    <t>菜々花</t>
    <rPh sb="0" eb="2">
      <t>ナナ</t>
    </rPh>
    <rPh sb="2" eb="3">
      <t>カ</t>
    </rPh>
    <phoneticPr fontId="3"/>
  </si>
  <si>
    <t>熊川</t>
    <rPh sb="0" eb="2">
      <t>クマガワ</t>
    </rPh>
    <phoneticPr fontId="3"/>
  </si>
  <si>
    <t>竹内</t>
    <rPh sb="0" eb="2">
      <t>タケウチ</t>
    </rPh>
    <phoneticPr fontId="3"/>
  </si>
  <si>
    <t>那琉</t>
    <rPh sb="0" eb="1">
      <t>ナ</t>
    </rPh>
    <rPh sb="1" eb="2">
      <t>ル</t>
    </rPh>
    <phoneticPr fontId="3"/>
  </si>
  <si>
    <t>田淵</t>
    <rPh sb="0" eb="2">
      <t>タブチ</t>
    </rPh>
    <phoneticPr fontId="3"/>
  </si>
  <si>
    <t>沙香</t>
    <rPh sb="0" eb="1">
      <t>サ</t>
    </rPh>
    <rPh sb="1" eb="2">
      <t>カオル</t>
    </rPh>
    <phoneticPr fontId="3"/>
  </si>
  <si>
    <t>清水</t>
    <rPh sb="0" eb="2">
      <t>シミズ</t>
    </rPh>
    <phoneticPr fontId="3"/>
  </si>
  <si>
    <t>瑠愛</t>
    <rPh sb="0" eb="1">
      <t>ル</t>
    </rPh>
    <rPh sb="1" eb="2">
      <t>アイ</t>
    </rPh>
    <phoneticPr fontId="3"/>
  </si>
  <si>
    <t>河野</t>
    <rPh sb="0" eb="2">
      <t>コウノ</t>
    </rPh>
    <phoneticPr fontId="3"/>
  </si>
  <si>
    <t>光花</t>
    <rPh sb="0" eb="1">
      <t>ヒカ</t>
    </rPh>
    <rPh sb="1" eb="2">
      <t>ハナ</t>
    </rPh>
    <phoneticPr fontId="3"/>
  </si>
  <si>
    <t>飯田</t>
    <rPh sb="0" eb="2">
      <t>イイダ</t>
    </rPh>
    <phoneticPr fontId="3"/>
  </si>
  <si>
    <t>芽衣</t>
    <rPh sb="0" eb="2">
      <t>メイ</t>
    </rPh>
    <phoneticPr fontId="3"/>
  </si>
  <si>
    <t>奈良</t>
    <rPh sb="0" eb="2">
      <t>ナラ</t>
    </rPh>
    <phoneticPr fontId="3"/>
  </si>
  <si>
    <t>理央</t>
    <rPh sb="0" eb="2">
      <t>リオ</t>
    </rPh>
    <phoneticPr fontId="3"/>
  </si>
  <si>
    <t>岩澤</t>
    <rPh sb="0" eb="2">
      <t>ｲﾜｻﾜ</t>
    </rPh>
    <phoneticPr fontId="3" type="halfwidthKatakana"/>
  </si>
  <si>
    <t>桃和</t>
    <rPh sb="0" eb="1">
      <t>ﾓﾓ</t>
    </rPh>
    <rPh sb="1" eb="2">
      <t>ﾜ</t>
    </rPh>
    <phoneticPr fontId="3" type="halfwidthKatakana"/>
  </si>
  <si>
    <t>青山</t>
    <rPh sb="0" eb="2">
      <t>ｱｵﾔﾏ</t>
    </rPh>
    <phoneticPr fontId="3" type="halfwidthKatakana"/>
  </si>
  <si>
    <t>聖葉音</t>
    <rPh sb="0" eb="1">
      <t>ﾋｼﾞﾘ</t>
    </rPh>
    <rPh sb="1" eb="2">
      <t>ﾊ</t>
    </rPh>
    <rPh sb="2" eb="3">
      <t>ｵﾄ</t>
    </rPh>
    <phoneticPr fontId="3" type="halfwidthKatakana"/>
  </si>
  <si>
    <t>内山</t>
    <rPh sb="0" eb="2">
      <t>ｳﾁﾔﾏ</t>
    </rPh>
    <phoneticPr fontId="3" type="halfwidthKatakana"/>
  </si>
  <si>
    <t>日向</t>
    <rPh sb="0" eb="2">
      <t>ﾋﾅﾀ</t>
    </rPh>
    <phoneticPr fontId="3" type="halfwidthKatakana"/>
  </si>
  <si>
    <t>奥井</t>
    <rPh sb="0" eb="2">
      <t>ｵｸｲ</t>
    </rPh>
    <phoneticPr fontId="3" type="halfwidthKatakana"/>
  </si>
  <si>
    <t>花</t>
    <rPh sb="0" eb="1">
      <t>ﾊﾅ</t>
    </rPh>
    <phoneticPr fontId="3" type="halfwidthKatakana"/>
  </si>
  <si>
    <t>合田</t>
    <rPh sb="0" eb="2">
      <t>ｺﾞｳﾀﾞ</t>
    </rPh>
    <phoneticPr fontId="3" type="halfwidthKatakana"/>
  </si>
  <si>
    <t>沙帆</t>
    <rPh sb="0" eb="1">
      <t>ｻ</t>
    </rPh>
    <rPh sb="1" eb="2">
      <t>ﾎ</t>
    </rPh>
    <phoneticPr fontId="3" type="halfwidthKatakana"/>
  </si>
  <si>
    <t>津村</t>
    <rPh sb="0" eb="2">
      <t>ﾂﾑﾗ</t>
    </rPh>
    <phoneticPr fontId="3" type="halfwidthKatakana"/>
  </si>
  <si>
    <t>汐里</t>
    <rPh sb="0" eb="1">
      <t>ｼｵ</t>
    </rPh>
    <rPh sb="1" eb="2">
      <t>ｻﾄ</t>
    </rPh>
    <phoneticPr fontId="3" type="halfwidthKatakana"/>
  </si>
  <si>
    <t>寺元</t>
    <rPh sb="0" eb="2">
      <t>ﾃﾗﾓﾄ</t>
    </rPh>
    <phoneticPr fontId="3" type="halfwidthKatakana"/>
  </si>
  <si>
    <t>晴香</t>
    <rPh sb="0" eb="1">
      <t>ﾊ</t>
    </rPh>
    <rPh sb="1" eb="2">
      <t>ｶｵﾙ</t>
    </rPh>
    <phoneticPr fontId="3" type="halfwidthKatakana"/>
  </si>
  <si>
    <t>七菜葉</t>
    <rPh sb="0" eb="1">
      <t>ﾅﾅ</t>
    </rPh>
    <rPh sb="1" eb="2">
      <t>ﾅ</t>
    </rPh>
    <rPh sb="2" eb="3">
      <t>ﾊ</t>
    </rPh>
    <phoneticPr fontId="3" type="halfwidthKatakana"/>
  </si>
  <si>
    <t>細木</t>
    <rPh sb="0" eb="2">
      <t>ﾎｿｷ</t>
    </rPh>
    <phoneticPr fontId="3" type="halfwidthKatakana"/>
  </si>
  <si>
    <t>留奈</t>
    <rPh sb="0" eb="1">
      <t>ﾄﾄﾞ</t>
    </rPh>
    <rPh sb="1" eb="2">
      <t>ﾅ</t>
    </rPh>
    <phoneticPr fontId="3" type="halfwidthKatakana"/>
  </si>
  <si>
    <t>宮井</t>
    <rPh sb="0" eb="2">
      <t>ﾐﾔｲ</t>
    </rPh>
    <phoneticPr fontId="3" type="halfwidthKatakana"/>
  </si>
  <si>
    <t>梨緒</t>
    <rPh sb="0" eb="1">
      <t>ﾅｼ</t>
    </rPh>
    <rPh sb="1" eb="2">
      <t>ｵ</t>
    </rPh>
    <phoneticPr fontId="3" type="halfwidthKatakana"/>
  </si>
  <si>
    <t>矢吹</t>
    <rPh sb="0" eb="2">
      <t>ﾔﾌﾞｷ</t>
    </rPh>
    <phoneticPr fontId="3" type="halfwidthKatakana"/>
  </si>
  <si>
    <t>優菜</t>
    <rPh sb="0" eb="1">
      <t>ﾔｻ</t>
    </rPh>
    <rPh sb="1" eb="2">
      <t>ﾅ</t>
    </rPh>
    <phoneticPr fontId="3" type="halfwidthKatakana"/>
  </si>
  <si>
    <t>赤城</t>
    <rPh sb="0" eb="2">
      <t>アカギ</t>
    </rPh>
    <phoneticPr fontId="3"/>
  </si>
  <si>
    <t>柚奈</t>
    <rPh sb="0" eb="1">
      <t>ユズ</t>
    </rPh>
    <phoneticPr fontId="3"/>
  </si>
  <si>
    <t>新子</t>
    <rPh sb="0" eb="1">
      <t>アタラ</t>
    </rPh>
    <rPh sb="1" eb="2">
      <t>コ</t>
    </rPh>
    <phoneticPr fontId="3"/>
  </si>
  <si>
    <t>結香</t>
    <rPh sb="0" eb="1">
      <t>ムス</t>
    </rPh>
    <rPh sb="1" eb="2">
      <t>カオ</t>
    </rPh>
    <phoneticPr fontId="3"/>
  </si>
  <si>
    <t>内田</t>
    <rPh sb="0" eb="2">
      <t>ウチダ</t>
    </rPh>
    <phoneticPr fontId="3"/>
  </si>
  <si>
    <t>華鈴</t>
    <rPh sb="0" eb="1">
      <t>ハナ</t>
    </rPh>
    <rPh sb="1" eb="2">
      <t>スズ</t>
    </rPh>
    <phoneticPr fontId="3"/>
  </si>
  <si>
    <t>江田</t>
    <rPh sb="0" eb="2">
      <t>エダ</t>
    </rPh>
    <phoneticPr fontId="3"/>
  </si>
  <si>
    <t>愛奈</t>
    <rPh sb="0" eb="1">
      <t>アイ</t>
    </rPh>
    <rPh sb="1" eb="2">
      <t>ナ</t>
    </rPh>
    <phoneticPr fontId="3"/>
  </si>
  <si>
    <t>神之田</t>
    <rPh sb="0" eb="1">
      <t>カミ</t>
    </rPh>
    <rPh sb="1" eb="2">
      <t>ノ</t>
    </rPh>
    <phoneticPr fontId="3"/>
  </si>
  <si>
    <t>雅</t>
    <rPh sb="0" eb="1">
      <t>ミヤビ</t>
    </rPh>
    <phoneticPr fontId="3"/>
  </si>
  <si>
    <t>川内</t>
    <rPh sb="0" eb="2">
      <t>カワウチ</t>
    </rPh>
    <phoneticPr fontId="3"/>
  </si>
  <si>
    <t>心優</t>
    <rPh sb="0" eb="1">
      <t>ココロ</t>
    </rPh>
    <rPh sb="1" eb="2">
      <t>ヤサ</t>
    </rPh>
    <phoneticPr fontId="3"/>
  </si>
  <si>
    <t>小宮</t>
    <rPh sb="0" eb="2">
      <t>コミヤ</t>
    </rPh>
    <phoneticPr fontId="3"/>
  </si>
  <si>
    <t>由依</t>
    <rPh sb="0" eb="2">
      <t>ユイ</t>
    </rPh>
    <phoneticPr fontId="3"/>
  </si>
  <si>
    <t>華恋</t>
    <rPh sb="0" eb="1">
      <t>ハナ</t>
    </rPh>
    <rPh sb="1" eb="2">
      <t>コイ</t>
    </rPh>
    <phoneticPr fontId="3"/>
  </si>
  <si>
    <t>菅原</t>
    <rPh sb="0" eb="2">
      <t>スガワラ</t>
    </rPh>
    <phoneticPr fontId="3"/>
  </si>
  <si>
    <t>一夏</t>
    <rPh sb="0" eb="1">
      <t>イチ</t>
    </rPh>
    <rPh sb="1" eb="2">
      <t>ナツ</t>
    </rPh>
    <phoneticPr fontId="3"/>
  </si>
  <si>
    <t>美來</t>
    <rPh sb="0" eb="1">
      <t>ウツク</t>
    </rPh>
    <rPh sb="1" eb="2">
      <t>ライ</t>
    </rPh>
    <phoneticPr fontId="3"/>
  </si>
  <si>
    <t>田村</t>
    <rPh sb="0" eb="2">
      <t>タムラ</t>
    </rPh>
    <phoneticPr fontId="3"/>
  </si>
  <si>
    <t>紗渚</t>
    <rPh sb="0" eb="1">
      <t>シャ</t>
    </rPh>
    <rPh sb="1" eb="2">
      <t>ナギサ</t>
    </rPh>
    <phoneticPr fontId="3"/>
  </si>
  <si>
    <t>小雪</t>
    <rPh sb="0" eb="2">
      <t>コユキ</t>
    </rPh>
    <phoneticPr fontId="3"/>
  </si>
  <si>
    <t>平岡</t>
    <rPh sb="0" eb="2">
      <t>ヒラオカ</t>
    </rPh>
    <phoneticPr fontId="3"/>
  </si>
  <si>
    <t>唯</t>
    <rPh sb="0" eb="1">
      <t>ユイ</t>
    </rPh>
    <phoneticPr fontId="3"/>
  </si>
  <si>
    <t>平原</t>
    <rPh sb="0" eb="2">
      <t>ヒラハラ</t>
    </rPh>
    <phoneticPr fontId="3"/>
  </si>
  <si>
    <t>萌亜</t>
    <rPh sb="0" eb="1">
      <t>モ</t>
    </rPh>
    <rPh sb="1" eb="2">
      <t>ア</t>
    </rPh>
    <phoneticPr fontId="3"/>
  </si>
  <si>
    <t>米井</t>
    <rPh sb="0" eb="2">
      <t>ヨネイ</t>
    </rPh>
    <phoneticPr fontId="3"/>
  </si>
  <si>
    <t>菜々</t>
    <rPh sb="0" eb="1">
      <t>ナ</t>
    </rPh>
    <phoneticPr fontId="3"/>
  </si>
  <si>
    <t xml:space="preserve"> ﾅﾅ</t>
  </si>
  <si>
    <t>西林</t>
    <rPh sb="0" eb="2">
      <t>ﾆｼﾊﾞﾔｼ</t>
    </rPh>
    <phoneticPr fontId="3" type="halfwidthKatakana"/>
  </si>
  <si>
    <t>真穂</t>
    <rPh sb="0" eb="2">
      <t>ﾏﾎ</t>
    </rPh>
    <phoneticPr fontId="3" type="halfwidthKatakana"/>
  </si>
  <si>
    <t>田口</t>
    <rPh sb="0" eb="2">
      <t>ﾀｸﾞﾁ</t>
    </rPh>
    <phoneticPr fontId="3" type="halfwidthKatakana"/>
  </si>
  <si>
    <t>陽葵</t>
    <rPh sb="0" eb="2">
      <t>ﾋﾅﾀ</t>
    </rPh>
    <phoneticPr fontId="3" type="halfwidthKatakana"/>
  </si>
  <si>
    <t>金森</t>
    <rPh sb="0" eb="2">
      <t>ｶﾅﾓﾘ</t>
    </rPh>
    <phoneticPr fontId="3" type="halfwidthKatakana"/>
  </si>
  <si>
    <t>瑛子</t>
    <rPh sb="0" eb="2">
      <t>ｴｲｺ</t>
    </rPh>
    <phoneticPr fontId="3" type="halfwidthKatakana"/>
  </si>
  <si>
    <t>篠﨑</t>
    <rPh sb="0" eb="2">
      <t>ｼﾉｻﾞｷ</t>
    </rPh>
    <phoneticPr fontId="3" type="halfwidthKatakana"/>
  </si>
  <si>
    <t>紅彩</t>
    <rPh sb="0" eb="2">
      <t>ｸﾚﾅｲｱﾔ</t>
    </rPh>
    <phoneticPr fontId="3" type="halfwidthKatakana"/>
  </si>
  <si>
    <t>瀬川</t>
    <rPh sb="0" eb="2">
      <t>ｾｶﾞﾜ</t>
    </rPh>
    <phoneticPr fontId="3" type="halfwidthKatakana"/>
  </si>
  <si>
    <t>柚羽</t>
    <rPh sb="0" eb="1">
      <t>ﾕｽﾞ</t>
    </rPh>
    <rPh sb="1" eb="2">
      <t>ﾊﾈ</t>
    </rPh>
    <phoneticPr fontId="3" type="halfwidthKatakana"/>
  </si>
  <si>
    <t>美歌</t>
    <rPh sb="0" eb="1">
      <t>ビ</t>
    </rPh>
    <rPh sb="1" eb="2">
      <t>ウタ</t>
    </rPh>
    <phoneticPr fontId="3"/>
  </si>
  <si>
    <t>島田</t>
    <rPh sb="0" eb="2">
      <t>シマダ</t>
    </rPh>
    <phoneticPr fontId="3"/>
  </si>
  <si>
    <t>咲耶</t>
    <rPh sb="0" eb="1">
      <t>サ</t>
    </rPh>
    <rPh sb="1" eb="2">
      <t>ヤ</t>
    </rPh>
    <phoneticPr fontId="3"/>
  </si>
  <si>
    <t>万結</t>
    <rPh sb="0" eb="2">
      <t>マユ</t>
    </rPh>
    <phoneticPr fontId="3"/>
  </si>
  <si>
    <t>ﾏﾕ</t>
  </si>
  <si>
    <t>Mayu</t>
  </si>
  <si>
    <t>溝口</t>
    <rPh sb="0" eb="2">
      <t>ミゾグチ</t>
    </rPh>
    <phoneticPr fontId="2"/>
  </si>
  <si>
    <t>悠菜</t>
    <rPh sb="0" eb="2">
      <t>ユウナ</t>
    </rPh>
    <phoneticPr fontId="2"/>
  </si>
  <si>
    <t>ﾐｿﾞｸﾞﾁ</t>
  </si>
  <si>
    <t>MIZOGUCHI</t>
  </si>
  <si>
    <t>2009.08.26</t>
  </si>
  <si>
    <t>影山</t>
    <rPh sb="0" eb="2">
      <t>ｶｹﾞﾔﾏ</t>
    </rPh>
    <phoneticPr fontId="3" type="halfwidthKatakana"/>
  </si>
  <si>
    <t>結芽</t>
    <rPh sb="0" eb="1">
      <t>ﾑｽ</t>
    </rPh>
    <rPh sb="1" eb="2">
      <t>ﾒ</t>
    </rPh>
    <phoneticPr fontId="3" type="halfwidthKatakana"/>
  </si>
  <si>
    <t>真緒</t>
    <rPh sb="1" eb="2">
      <t>オ</t>
    </rPh>
    <phoneticPr fontId="3"/>
  </si>
  <si>
    <t>山本</t>
    <rPh sb="0" eb="2">
      <t>ﾔﾏﾓﾄ</t>
    </rPh>
    <phoneticPr fontId="3" type="halfwidthKatakana"/>
  </si>
  <si>
    <t>香奈</t>
    <rPh sb="0" eb="1">
      <t>ｶｵﾙ</t>
    </rPh>
    <rPh sb="1" eb="2">
      <t>ﾅ</t>
    </rPh>
    <phoneticPr fontId="3" type="halfwidthKatakana"/>
  </si>
  <si>
    <t>遥陽</t>
    <rPh sb="0" eb="1">
      <t>ﾊﾙｶ</t>
    </rPh>
    <rPh sb="1" eb="2">
      <t>ﾖｳ</t>
    </rPh>
    <phoneticPr fontId="3" type="halfwidthKatakana"/>
  </si>
  <si>
    <t>遥</t>
    <rPh sb="0" eb="1">
      <t>ﾊﾙｶ</t>
    </rPh>
    <phoneticPr fontId="3" type="halfwidthKatakana"/>
  </si>
  <si>
    <t>安河内</t>
    <rPh sb="0" eb="3">
      <t>ヤスコウチ</t>
    </rPh>
    <phoneticPr fontId="2"/>
  </si>
  <si>
    <t>彩香</t>
    <rPh sb="0" eb="1">
      <t>イロド</t>
    </rPh>
    <rPh sb="1" eb="2">
      <t>カオル</t>
    </rPh>
    <phoneticPr fontId="2"/>
  </si>
  <si>
    <t>ﾔｽｺｳﾁ</t>
  </si>
  <si>
    <t>YASUKOCHI</t>
  </si>
  <si>
    <t>2010.02.09</t>
  </si>
  <si>
    <t>美羽</t>
    <rPh sb="0" eb="2">
      <t>ミウ</t>
    </rPh>
    <phoneticPr fontId="3"/>
  </si>
  <si>
    <t>三根</t>
    <rPh sb="0" eb="2">
      <t>ﾐﾈ</t>
    </rPh>
    <phoneticPr fontId="2" type="halfwidthKatakana"/>
  </si>
  <si>
    <t>果乃子</t>
    <rPh sb="0" eb="1">
      <t>ｶ</t>
    </rPh>
    <rPh sb="1" eb="2">
      <t>ﾉ</t>
    </rPh>
    <rPh sb="2" eb="3">
      <t>ｺ</t>
    </rPh>
    <phoneticPr fontId="2" type="halfwidthKatakana"/>
  </si>
  <si>
    <t>ﾐﾈ</t>
  </si>
  <si>
    <t>ｶﾉｺ</t>
  </si>
  <si>
    <t>MINE</t>
  </si>
  <si>
    <t>Kanoko</t>
  </si>
  <si>
    <t>2009.7.31</t>
  </si>
  <si>
    <t>愛良</t>
    <rPh sb="0" eb="2">
      <t>ｱｲﾗ</t>
    </rPh>
    <phoneticPr fontId="2" type="halfwidthKatakana"/>
  </si>
  <si>
    <t>ｱｲﾗ</t>
  </si>
  <si>
    <t>Aira</t>
  </si>
  <si>
    <t>美花</t>
    <rPh sb="0" eb="1">
      <t>ｳﾂｸ</t>
    </rPh>
    <rPh sb="1" eb="2">
      <t>ﾊﾅ</t>
    </rPh>
    <phoneticPr fontId="2" type="halfwidthKatakana"/>
  </si>
  <si>
    <t>2009.04.29</t>
  </si>
  <si>
    <t>安藤</t>
    <rPh sb="0" eb="2">
      <t>ｱﾝﾄﾞｳ</t>
    </rPh>
    <phoneticPr fontId="3" type="halfwidthKatakana"/>
  </si>
  <si>
    <t>未来</t>
    <rPh sb="0" eb="2">
      <t>ﾐｸ</t>
    </rPh>
    <phoneticPr fontId="3" type="halfwidthKatakana"/>
  </si>
  <si>
    <t>穂乃夏</t>
    <rPh sb="0" eb="1">
      <t>ﾎ</t>
    </rPh>
    <rPh sb="1" eb="2">
      <t>ﾉ</t>
    </rPh>
    <rPh sb="2" eb="3">
      <t>ｶ</t>
    </rPh>
    <phoneticPr fontId="3" type="halfwidthKatakana"/>
  </si>
  <si>
    <t>斎藤</t>
    <rPh sb="0" eb="2">
      <t>ｻｲﾄｳ</t>
    </rPh>
    <phoneticPr fontId="3" type="halfwidthKatakana"/>
  </si>
  <si>
    <t>愛梨</t>
    <rPh sb="0" eb="2">
      <t>ｱｲﾘ</t>
    </rPh>
    <phoneticPr fontId="3" type="halfwidthKatakana"/>
  </si>
  <si>
    <t>河瀬</t>
    <rPh sb="0" eb="2">
      <t>ｶﾜｾ</t>
    </rPh>
    <phoneticPr fontId="3" type="halfwidthKatakana"/>
  </si>
  <si>
    <t>柚希</t>
    <rPh sb="0" eb="2">
      <t>ﾕｽﾞｷ</t>
    </rPh>
    <phoneticPr fontId="3" type="halfwidthKatakana"/>
  </si>
  <si>
    <t>山﨑</t>
    <rPh sb="0" eb="2">
      <t>ﾔﾏｻﾞｷ</t>
    </rPh>
    <phoneticPr fontId="3" type="halfwidthKatakana"/>
  </si>
  <si>
    <t>琴葉</t>
    <rPh sb="0" eb="1">
      <t>ｺﾄ</t>
    </rPh>
    <rPh sb="1" eb="2">
      <t>ﾊ</t>
    </rPh>
    <phoneticPr fontId="3" type="halfwidthKatakana"/>
  </si>
  <si>
    <t>愛虹</t>
    <rPh sb="0" eb="1">
      <t>ｱｲ</t>
    </rPh>
    <rPh sb="1" eb="2">
      <t>ﾆｼﾞ</t>
    </rPh>
    <phoneticPr fontId="3" type="halfwidthKatakana"/>
  </si>
  <si>
    <t>湯淺</t>
    <rPh sb="0" eb="2">
      <t>ﾕｱｻ</t>
    </rPh>
    <phoneticPr fontId="3" type="halfwidthKatakana"/>
  </si>
  <si>
    <t>瑠唯</t>
    <rPh sb="0" eb="2">
      <t>ﾙｲ</t>
    </rPh>
    <phoneticPr fontId="3" type="halfwidthKatakana"/>
  </si>
  <si>
    <t>星井</t>
    <rPh sb="0" eb="2">
      <t>ﾎｼｲ</t>
    </rPh>
    <phoneticPr fontId="3" type="halfwidthKatakana"/>
  </si>
  <si>
    <t>梓沙</t>
    <rPh sb="0" eb="1">
      <t>ｱｽﾞｻ</t>
    </rPh>
    <rPh sb="1" eb="2">
      <t>ｻ</t>
    </rPh>
    <phoneticPr fontId="3" type="halfwidthKatakana"/>
  </si>
  <si>
    <t>彩華</t>
    <rPh sb="1" eb="2">
      <t>ハナ</t>
    </rPh>
    <phoneticPr fontId="2"/>
  </si>
  <si>
    <t>2008.04.14</t>
  </si>
  <si>
    <t>2008.09.06</t>
  </si>
  <si>
    <t>CUSTODIO</t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</si>
  <si>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</si>
  <si>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</si>
  <si>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</si>
  <si>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</si>
  <si>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</si>
  <si>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</si>
  <si>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</si>
  <si>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</si>
  <si>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</si>
  <si>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</si>
  <si>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</si>
  <si>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</si>
  <si>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</si>
  <si>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</si>
  <si>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</si>
  <si>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</si>
  <si>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</si>
  <si>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</si>
  <si>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</si>
  <si>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</si>
  <si>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山﨑</t>
  </si>
  <si>
    <t>和田</t>
  </si>
  <si>
    <t>木村</t>
  </si>
  <si>
    <t>下野</t>
  </si>
  <si>
    <t>新保</t>
  </si>
  <si>
    <t>千島</t>
  </si>
  <si>
    <t>直子</t>
  </si>
  <si>
    <t>4.27</t>
  </si>
  <si>
    <t>ﾁｼﾏ</t>
  </si>
  <si>
    <t>ﾅｵｺ</t>
  </si>
  <si>
    <t>CHISHIMA</t>
  </si>
  <si>
    <t>Naoko</t>
  </si>
  <si>
    <t>2010.06.21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</si>
  <si>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</si>
  <si>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</si>
  <si>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4.18</t>
  </si>
  <si>
    <t>ｶﾜﾀﾞ</t>
  </si>
  <si>
    <t>KAWADA</t>
  </si>
  <si>
    <t>平出</t>
    <rPh sb="0" eb="2">
      <t>ﾋﾗｲﾃﾞ</t>
    </rPh>
    <phoneticPr fontId="2" type="halfwidthKatakana"/>
  </si>
  <si>
    <t>楓椛</t>
    <rPh sb="0" eb="1">
      <t>ｶｴﾃﾞ</t>
    </rPh>
    <rPh sb="1" eb="2">
      <t>ﾓﾐｼﾞ</t>
    </rPh>
    <phoneticPr fontId="2" type="halfwidthKatakana"/>
  </si>
  <si>
    <t>4.22</t>
  </si>
  <si>
    <t>フウカ</t>
  </si>
  <si>
    <t>Fuka</t>
  </si>
  <si>
    <t>2010.03.07</t>
  </si>
  <si>
    <t>醍醐</t>
    <rPh sb="0" eb="2">
      <t>ﾀﾞｲｺﾞ</t>
    </rPh>
    <phoneticPr fontId="2" type="halfwidthKatakana"/>
  </si>
  <si>
    <t>結衣</t>
    <rPh sb="0" eb="2">
      <t>ﾕｲ</t>
    </rPh>
    <phoneticPr fontId="2" type="halfwidthKatakana"/>
  </si>
  <si>
    <t>ﾀﾞｲｺﾞ</t>
  </si>
  <si>
    <t>DAIGO</t>
  </si>
  <si>
    <t>2011.1.5</t>
  </si>
  <si>
    <t>藤澤</t>
    <rPh sb="0" eb="2">
      <t>ﾌｼﾞｻﾜ</t>
    </rPh>
    <phoneticPr fontId="2" type="halfwidthKatakana"/>
  </si>
  <si>
    <t>葵</t>
    <rPh sb="0" eb="1">
      <t>ｱｵｲ</t>
    </rPh>
    <phoneticPr fontId="2" type="halfwidthKatakana"/>
  </si>
  <si>
    <t>ﾌｼﾞｻﾜ</t>
  </si>
  <si>
    <t>FUJISAWA</t>
  </si>
  <si>
    <t>2010.5.14</t>
  </si>
  <si>
    <t>宇田川</t>
    <rPh sb="0" eb="3">
      <t>ｳﾀﾞｶﾞﾜ</t>
    </rPh>
    <phoneticPr fontId="2" type="halfwidthKatakana"/>
  </si>
  <si>
    <t>雅央</t>
    <rPh sb="0" eb="1">
      <t>ﾐﾔﾋﾞ</t>
    </rPh>
    <rPh sb="1" eb="2">
      <t>ｵｳ</t>
    </rPh>
    <phoneticPr fontId="2" type="halfwidthKatakana"/>
  </si>
  <si>
    <t>2011.1.20</t>
  </si>
  <si>
    <t>内藤</t>
    <rPh sb="0" eb="2">
      <t>ﾅｲﾄｳ</t>
    </rPh>
    <phoneticPr fontId="2" type="halfwidthKatakana"/>
  </si>
  <si>
    <t>友愛</t>
    <rPh sb="0" eb="2">
      <t>ﾕｳｱｲｱｲ</t>
    </rPh>
    <phoneticPr fontId="2" type="halfwidthKatakana"/>
  </si>
  <si>
    <t>2009.5.4</t>
  </si>
  <si>
    <t>齊藤</t>
    <rPh sb="0" eb="2">
      <t>サイトウ</t>
    </rPh>
    <phoneticPr fontId="5"/>
  </si>
  <si>
    <t>千恵</t>
  </si>
  <si>
    <t>4.28</t>
  </si>
  <si>
    <t>ﾁｴ</t>
  </si>
  <si>
    <t>Chie</t>
  </si>
  <si>
    <t>2010.11.12</t>
  </si>
  <si>
    <t>守田</t>
    <rPh sb="0" eb="2">
      <t>モリタ</t>
    </rPh>
    <phoneticPr fontId="5"/>
  </si>
  <si>
    <t>栞奈</t>
  </si>
  <si>
    <t>ｶﾝﾅ</t>
  </si>
  <si>
    <t>Kanna</t>
  </si>
  <si>
    <t>2010.9.23</t>
  </si>
  <si>
    <t>藤田</t>
    <rPh sb="0" eb="2">
      <t>フジタ</t>
    </rPh>
    <phoneticPr fontId="5"/>
  </si>
  <si>
    <t>千歌</t>
  </si>
  <si>
    <t>ﾁｶ</t>
  </si>
  <si>
    <t>Chika</t>
  </si>
  <si>
    <t>2010.5.27</t>
  </si>
  <si>
    <t>茂木</t>
    <rPh sb="0" eb="2">
      <t>モテキ</t>
    </rPh>
    <phoneticPr fontId="5"/>
  </si>
  <si>
    <t>ﾓﾃｷ</t>
  </si>
  <si>
    <t>MOTEKI</t>
  </si>
  <si>
    <t>2010.7.13</t>
  </si>
  <si>
    <t>銘苅</t>
    <rPh sb="0" eb="2">
      <t>メカリ</t>
    </rPh>
    <phoneticPr fontId="5"/>
  </si>
  <si>
    <t>円花</t>
  </si>
  <si>
    <t>ﾒｶﾘ</t>
  </si>
  <si>
    <t>ﾏﾄﾞｶ</t>
  </si>
  <si>
    <t>MEKARI</t>
  </si>
  <si>
    <t>Madoka</t>
  </si>
  <si>
    <t>2010.8.10</t>
  </si>
  <si>
    <t>チェムルゴル</t>
  </si>
  <si>
    <t>セレナ</t>
  </si>
  <si>
    <t>ﾁｪﾑﾙｺﾞﾙ</t>
  </si>
  <si>
    <t>ｾﾚﾅ</t>
  </si>
  <si>
    <t>CHEMURGOR</t>
  </si>
  <si>
    <t>Serena</t>
  </si>
  <si>
    <t>KEN</t>
  </si>
  <si>
    <t>井上</t>
    <rPh sb="0" eb="2">
      <t>イノウエ</t>
    </rPh>
    <phoneticPr fontId="2"/>
  </si>
  <si>
    <t>杏</t>
    <rPh sb="0" eb="1">
      <t>アンズ</t>
    </rPh>
    <phoneticPr fontId="2"/>
  </si>
  <si>
    <t>ｱﾝｽﾞ</t>
  </si>
  <si>
    <t>Anzu</t>
  </si>
  <si>
    <t>2010.6.22</t>
  </si>
  <si>
    <t>白勢</t>
    <rPh sb="0" eb="1">
      <t>シロ</t>
    </rPh>
    <rPh sb="1" eb="2">
      <t>イキオ</t>
    </rPh>
    <phoneticPr fontId="2"/>
  </si>
  <si>
    <t>恵里奈</t>
    <rPh sb="0" eb="1">
      <t>エ</t>
    </rPh>
    <rPh sb="1" eb="2">
      <t>サト</t>
    </rPh>
    <rPh sb="2" eb="3">
      <t>ナ</t>
    </rPh>
    <phoneticPr fontId="2"/>
  </si>
  <si>
    <t>ｼﾛｷ</t>
  </si>
  <si>
    <t>ｴﾘﾅ</t>
  </si>
  <si>
    <t>SHIROKI</t>
  </si>
  <si>
    <t>Erina</t>
  </si>
  <si>
    <t>2010.7.21</t>
  </si>
  <si>
    <t>江幡</t>
    <rPh sb="0" eb="2">
      <t>エバタ</t>
    </rPh>
    <phoneticPr fontId="2"/>
  </si>
  <si>
    <t>悠香</t>
    <rPh sb="0" eb="1">
      <t>ユウ</t>
    </rPh>
    <rPh sb="1" eb="2">
      <t>カ</t>
    </rPh>
    <phoneticPr fontId="2"/>
  </si>
  <si>
    <t>ｴﾊﾞﾀ</t>
  </si>
  <si>
    <t>EBATA</t>
  </si>
  <si>
    <t>2010.8.27</t>
  </si>
  <si>
    <t>板</t>
  </si>
  <si>
    <t>ｲﾀﾊﾞｼ</t>
  </si>
  <si>
    <t>ｱｵﾈ</t>
  </si>
  <si>
    <t>ITABASHI</t>
  </si>
  <si>
    <t>Aone</t>
  </si>
  <si>
    <t>2010.09.02</t>
  </si>
  <si>
    <t>大髙</t>
  </si>
  <si>
    <t>亜花梨</t>
  </si>
  <si>
    <t>ｵｵﾀｶ</t>
  </si>
  <si>
    <t>ｱｶﾘ</t>
  </si>
  <si>
    <t>OTAKA</t>
  </si>
  <si>
    <t>Akari</t>
  </si>
  <si>
    <t>2010.06.16</t>
  </si>
  <si>
    <t>五所</t>
    <rPh sb="0" eb="2">
      <t>ゴショ</t>
    </rPh>
    <phoneticPr fontId="2"/>
  </si>
  <si>
    <t>紅葉</t>
  </si>
  <si>
    <t>ｺﾞｼｮ</t>
  </si>
  <si>
    <t>ｸﾚﾊ</t>
  </si>
  <si>
    <t>GOSHYO</t>
  </si>
  <si>
    <t>Kureha</t>
  </si>
  <si>
    <t>2010.09.22</t>
  </si>
  <si>
    <t>白石</t>
    <rPh sb="0" eb="2">
      <t>シライシ</t>
    </rPh>
    <phoneticPr fontId="2"/>
  </si>
  <si>
    <t>桃奈</t>
  </si>
  <si>
    <t>ｼﾗｲｼ</t>
  </si>
  <si>
    <t>ﾓﾓﾅ</t>
  </si>
  <si>
    <t>SHIRAISHI</t>
  </si>
  <si>
    <t>Momona</t>
  </si>
  <si>
    <t>2010.05.27</t>
  </si>
  <si>
    <t>寺原</t>
  </si>
  <si>
    <t>美乃梨</t>
  </si>
  <si>
    <t>ﾃﾗﾊﾗ</t>
  </si>
  <si>
    <t>ﾐﾉﾘ</t>
  </si>
  <si>
    <t>TERAHARA</t>
  </si>
  <si>
    <t>Minori</t>
  </si>
  <si>
    <t>2010.10.05</t>
  </si>
  <si>
    <t>諸熊</t>
  </si>
  <si>
    <t>香澄</t>
  </si>
  <si>
    <t>ﾓﾛｸﾏ</t>
  </si>
  <si>
    <t>ｶｽﾐ</t>
  </si>
  <si>
    <t>MOROKUMA</t>
  </si>
  <si>
    <t>Kasumi</t>
  </si>
  <si>
    <t>2010.09.07</t>
  </si>
  <si>
    <t>宮沢</t>
  </si>
  <si>
    <t>華菜</t>
  </si>
  <si>
    <t>ﾐﾔｻﾞﾜ</t>
  </si>
  <si>
    <t>MIYAZAWA</t>
  </si>
  <si>
    <t>2010.10.06</t>
  </si>
  <si>
    <t>浅谷</t>
    <rPh sb="0" eb="2">
      <t>アサタニ</t>
    </rPh>
    <phoneticPr fontId="2"/>
  </si>
  <si>
    <t>奈々葉</t>
    <rPh sb="0" eb="2">
      <t>ナナ</t>
    </rPh>
    <rPh sb="2" eb="3">
      <t>ハ</t>
    </rPh>
    <phoneticPr fontId="2"/>
  </si>
  <si>
    <t>4.29</t>
  </si>
  <si>
    <t>ｱｻﾔ</t>
  </si>
  <si>
    <t>ASAYA</t>
  </si>
  <si>
    <t>2010.12.20</t>
  </si>
  <si>
    <t>市川</t>
    <rPh sb="0" eb="2">
      <t>イチカワ</t>
    </rPh>
    <phoneticPr fontId="2"/>
  </si>
  <si>
    <t>優菜</t>
    <rPh sb="0" eb="1">
      <t>ヤサ</t>
    </rPh>
    <rPh sb="1" eb="2">
      <t>ナ</t>
    </rPh>
    <phoneticPr fontId="2"/>
  </si>
  <si>
    <t>ﾕﾅ</t>
  </si>
  <si>
    <t>ICHIKAWA</t>
  </si>
  <si>
    <t>2011.03.22</t>
  </si>
  <si>
    <t>桑嶋</t>
    <rPh sb="0" eb="2">
      <t>クワシマ</t>
    </rPh>
    <phoneticPr fontId="2"/>
  </si>
  <si>
    <t>恵愛</t>
    <rPh sb="0" eb="1">
      <t>メグミ</t>
    </rPh>
    <rPh sb="1" eb="2">
      <t>アイ</t>
    </rPh>
    <phoneticPr fontId="2"/>
  </si>
  <si>
    <t>ｸﾜｼﾏ</t>
  </si>
  <si>
    <t>ｴﾅ</t>
  </si>
  <si>
    <t>KUWASHIMA</t>
  </si>
  <si>
    <t>Ena</t>
  </si>
  <si>
    <t>2010.09.19</t>
  </si>
  <si>
    <t>阪井</t>
    <rPh sb="0" eb="2">
      <t>サカイ</t>
    </rPh>
    <phoneticPr fontId="2"/>
  </si>
  <si>
    <t>伶衣</t>
    <rPh sb="0" eb="1">
      <t>レイ</t>
    </rPh>
    <rPh sb="1" eb="2">
      <t>イ</t>
    </rPh>
    <phoneticPr fontId="2"/>
  </si>
  <si>
    <t>2010.11.29</t>
  </si>
  <si>
    <t>原</t>
    <rPh sb="0" eb="1">
      <t>ハラ</t>
    </rPh>
    <phoneticPr fontId="2"/>
  </si>
  <si>
    <t>夏希</t>
    <rPh sb="0" eb="2">
      <t>ナツキ</t>
    </rPh>
    <phoneticPr fontId="2"/>
  </si>
  <si>
    <t>2010.06.02</t>
  </si>
  <si>
    <t>藤原</t>
    <rPh sb="0" eb="2">
      <t>フジワラ</t>
    </rPh>
    <phoneticPr fontId="2"/>
  </si>
  <si>
    <t>空</t>
    <rPh sb="0" eb="1">
      <t>ソラ</t>
    </rPh>
    <phoneticPr fontId="2"/>
  </si>
  <si>
    <t>2010.05.11</t>
  </si>
  <si>
    <t>百花</t>
    <rPh sb="0" eb="2">
      <t>モモカ</t>
    </rPh>
    <phoneticPr fontId="2"/>
  </si>
  <si>
    <t>ﾓﾓｶ</t>
  </si>
  <si>
    <t>Momoka</t>
  </si>
  <si>
    <t>2010.04.28</t>
  </si>
  <si>
    <t>的場</t>
    <rPh sb="0" eb="2">
      <t>マトバ</t>
    </rPh>
    <phoneticPr fontId="2"/>
  </si>
  <si>
    <t>璃子</t>
    <rPh sb="0" eb="2">
      <t>リコ</t>
    </rPh>
    <phoneticPr fontId="2"/>
  </si>
  <si>
    <t>4.26</t>
  </si>
  <si>
    <t>ﾏﾄﾊﾞ</t>
  </si>
  <si>
    <t>MATOBA</t>
  </si>
  <si>
    <t>村上</t>
    <rPh sb="0" eb="2">
      <t>ﾑﾗｶﾐ</t>
    </rPh>
    <phoneticPr fontId="2" type="halfwidthKatakana"/>
  </si>
  <si>
    <t>萌那</t>
    <rPh sb="0" eb="1">
      <t>ﾊｼﾞﾒ</t>
    </rPh>
    <rPh sb="1" eb="2">
      <t>ﾅ</t>
    </rPh>
    <phoneticPr fontId="2" type="halfwidthKatakana"/>
  </si>
  <si>
    <t>5.1</t>
  </si>
  <si>
    <t>ﾑﾗｶﾐ</t>
  </si>
  <si>
    <t>ﾓﾅ</t>
  </si>
  <si>
    <t>MURAKAMI</t>
  </si>
  <si>
    <t>Mona</t>
  </si>
  <si>
    <t>相澤</t>
    <rPh sb="0" eb="2">
      <t>ｱｲｻﾞﾜ</t>
    </rPh>
    <phoneticPr fontId="2" type="halfwidthKatakana"/>
  </si>
  <si>
    <t>咲良</t>
    <rPh sb="0" eb="1">
      <t>ｻ</t>
    </rPh>
    <rPh sb="1" eb="2">
      <t>ﾖ</t>
    </rPh>
    <phoneticPr fontId="2" type="halfwidthKatakana"/>
  </si>
  <si>
    <t>ｱｲｻﾞﾜ</t>
  </si>
  <si>
    <t>ｻｸﾗ</t>
  </si>
  <si>
    <t>AIZAWA</t>
  </si>
  <si>
    <t>Sakura</t>
  </si>
  <si>
    <t>2010.12.23</t>
  </si>
  <si>
    <t>中野</t>
    <rPh sb="0" eb="2">
      <t>ﾅｶﾉ</t>
    </rPh>
    <phoneticPr fontId="2" type="halfwidthKatakana"/>
  </si>
  <si>
    <t>咲和</t>
    <rPh sb="0" eb="1">
      <t>ｻ</t>
    </rPh>
    <rPh sb="1" eb="2">
      <t>ﾜ</t>
    </rPh>
    <phoneticPr fontId="2" type="halfwidthKatakana"/>
  </si>
  <si>
    <t>ｻﾜ</t>
  </si>
  <si>
    <t>Sawa</t>
  </si>
  <si>
    <t>2011.1.1</t>
  </si>
  <si>
    <t>吉田</t>
    <rPh sb="0" eb="2">
      <t>ﾖｼﾀﾞ</t>
    </rPh>
    <phoneticPr fontId="2" type="halfwidthKatakana"/>
  </si>
  <si>
    <t>美月</t>
    <rPh sb="0" eb="2">
      <t>ﾐﾂﾞｷ</t>
    </rPh>
    <phoneticPr fontId="2" type="halfwidthKatakana"/>
  </si>
  <si>
    <t>2010.9.10</t>
  </si>
  <si>
    <t>湯浅</t>
    <rPh sb="0" eb="2">
      <t>ﾕｱｻ</t>
    </rPh>
    <phoneticPr fontId="2" type="halfwidthKatakana"/>
  </si>
  <si>
    <t>途愛</t>
    <rPh sb="0" eb="1">
      <t>ﾄ</t>
    </rPh>
    <rPh sb="1" eb="2">
      <t>ｱｲ</t>
    </rPh>
    <phoneticPr fontId="2" type="halfwidthKatakana"/>
  </si>
  <si>
    <t>ﾄｱ</t>
  </si>
  <si>
    <t>Toa</t>
  </si>
  <si>
    <t>2010.11.21</t>
  </si>
  <si>
    <t>あおい</t>
  </si>
  <si>
    <t>2010.9.1</t>
  </si>
  <si>
    <t>廣瀬</t>
    <rPh sb="0" eb="2">
      <t>ﾋﾛｾ</t>
    </rPh>
    <phoneticPr fontId="2" type="halfwidthKatakana"/>
  </si>
  <si>
    <t>伊織</t>
    <rPh sb="0" eb="1">
      <t>ｲ</t>
    </rPh>
    <rPh sb="1" eb="2">
      <t>ｵﾘ</t>
    </rPh>
    <phoneticPr fontId="2" type="halfwidthKatakana"/>
  </si>
  <si>
    <t>ｲｵﾘ</t>
  </si>
  <si>
    <t>Iori</t>
  </si>
  <si>
    <t>2010.5.30</t>
  </si>
  <si>
    <t>川上</t>
    <rPh sb="0" eb="2">
      <t>ｶﾜｶﾐ</t>
    </rPh>
    <phoneticPr fontId="2" type="halfwidthKatakana"/>
  </si>
  <si>
    <t>紗愛空</t>
    <rPh sb="0" eb="1">
      <t>ｻ</t>
    </rPh>
    <rPh sb="1" eb="2">
      <t>ｱｲ</t>
    </rPh>
    <rPh sb="2" eb="3">
      <t>ｿﾗ</t>
    </rPh>
    <phoneticPr fontId="2" type="halfwidthKatakana"/>
  </si>
  <si>
    <t>ｶﾜｶﾐ</t>
  </si>
  <si>
    <t>ｻｱﾗ</t>
  </si>
  <si>
    <t>KAWAKAMI</t>
  </si>
  <si>
    <t>2010.7.29</t>
  </si>
  <si>
    <t>小西</t>
    <rPh sb="0" eb="2">
      <t>ｺﾆｼ</t>
    </rPh>
    <phoneticPr fontId="2" type="halfwidthKatakana"/>
  </si>
  <si>
    <t>理乃</t>
    <rPh sb="0" eb="1">
      <t>ﾘ</t>
    </rPh>
    <rPh sb="1" eb="2">
      <t>ﾉ</t>
    </rPh>
    <phoneticPr fontId="2" type="halfwidthKatakana"/>
  </si>
  <si>
    <t>2011.3.25</t>
  </si>
  <si>
    <t>伊藤</t>
    <rPh sb="0" eb="2">
      <t>ｲﾄｳ</t>
    </rPh>
    <phoneticPr fontId="2" type="halfwidthKatakana"/>
  </si>
  <si>
    <t>世鈴奈</t>
    <rPh sb="0" eb="1">
      <t>ｾ</t>
    </rPh>
    <rPh sb="1" eb="2">
      <t>ｽｽﾞ</t>
    </rPh>
    <rPh sb="2" eb="3">
      <t>ﾅ</t>
    </rPh>
    <phoneticPr fontId="2" type="halfwidthKatakana"/>
  </si>
  <si>
    <t>大橋</t>
    <rPh sb="0" eb="2">
      <t>ｵｵﾊｼ</t>
    </rPh>
    <phoneticPr fontId="2" type="halfwidthKatakana"/>
  </si>
  <si>
    <t>華衣</t>
    <rPh sb="0" eb="1">
      <t>ﾊﾅ</t>
    </rPh>
    <rPh sb="1" eb="2">
      <t>ｺﾛﾓ</t>
    </rPh>
    <phoneticPr fontId="2" type="halfwidthKatakana"/>
  </si>
  <si>
    <t>ｵｵﾊｼ</t>
  </si>
  <si>
    <t>OHASI</t>
  </si>
  <si>
    <t>2010.12.7</t>
  </si>
  <si>
    <t>石井</t>
    <rPh sb="0" eb="2">
      <t>ｲｼｲ</t>
    </rPh>
    <phoneticPr fontId="2" type="halfwidthKatakana"/>
  </si>
  <si>
    <t>莉緒</t>
    <rPh sb="0" eb="1">
      <t>ﾘ</t>
    </rPh>
    <rPh sb="1" eb="2">
      <t>ｵ</t>
    </rPh>
    <phoneticPr fontId="2" type="halfwidthKatakana"/>
  </si>
  <si>
    <t>ISHI</t>
  </si>
  <si>
    <t>2010.7.10</t>
  </si>
  <si>
    <t>川岸</t>
    <rPh sb="0" eb="2">
      <t>ｶﾜｷﾞｼ</t>
    </rPh>
    <phoneticPr fontId="2" type="halfwidthKatakana"/>
  </si>
  <si>
    <t>朱里</t>
    <rPh sb="0" eb="2">
      <t>ｱｶﾘ</t>
    </rPh>
    <phoneticPr fontId="2" type="halfwidthKatakana"/>
  </si>
  <si>
    <t>ｶﾜｷﾞｼ</t>
  </si>
  <si>
    <t>KAWAGISHI</t>
  </si>
  <si>
    <t>2010.4.15</t>
  </si>
  <si>
    <t>高村</t>
    <rPh sb="0" eb="2">
      <t>ﾀｶﾑﾗ</t>
    </rPh>
    <phoneticPr fontId="2" type="halfwidthKatakana"/>
  </si>
  <si>
    <t>真未</t>
    <rPh sb="1" eb="2">
      <t>ミ</t>
    </rPh>
    <phoneticPr fontId="2"/>
  </si>
  <si>
    <t>ﾀｶﾑﾗ</t>
  </si>
  <si>
    <t>TAKAMURA</t>
  </si>
  <si>
    <t>2010.10.13</t>
  </si>
  <si>
    <t>伊藤</t>
    <rPh sb="0" eb="2">
      <t>イトウ</t>
    </rPh>
    <phoneticPr fontId="2"/>
  </si>
  <si>
    <t>花恋</t>
    <rPh sb="0" eb="1">
      <t>ハナ</t>
    </rPh>
    <rPh sb="1" eb="2">
      <t>コイ</t>
    </rPh>
    <phoneticPr fontId="2"/>
  </si>
  <si>
    <t>2010.10.12</t>
  </si>
  <si>
    <t>莉奈</t>
    <rPh sb="0" eb="2">
      <t>ﾘﾅ</t>
    </rPh>
    <phoneticPr fontId="2" type="halfwidthKatakana"/>
  </si>
  <si>
    <t>5.2</t>
  </si>
  <si>
    <t>2010.11.09</t>
  </si>
  <si>
    <t>中西</t>
    <rPh sb="0" eb="2">
      <t>ﾅｶﾆｼ</t>
    </rPh>
    <phoneticPr fontId="2" type="halfwidthKatakana"/>
  </si>
  <si>
    <t>仁菜子</t>
    <rPh sb="0" eb="2">
      <t>ﾆﾅ</t>
    </rPh>
    <rPh sb="2" eb="3">
      <t>ｺ</t>
    </rPh>
    <phoneticPr fontId="2" type="halfwidthKatakana"/>
  </si>
  <si>
    <t>市川中</t>
  </si>
  <si>
    <t>ﾅｶﾆｼ</t>
  </si>
  <si>
    <t>ﾆﾅｺ</t>
  </si>
  <si>
    <t>NAKANISHI</t>
  </si>
  <si>
    <t>Ｎｉｎａko</t>
  </si>
  <si>
    <t>2010.05.31</t>
  </si>
  <si>
    <t>佐塚</t>
    <rPh sb="0" eb="2">
      <t>ｻﾂﾞｶ</t>
    </rPh>
    <phoneticPr fontId="2" type="halfwidthKatakana"/>
  </si>
  <si>
    <t>愛夏</t>
    <rPh sb="0" eb="2">
      <t>ﾏﾅ</t>
    </rPh>
    <phoneticPr fontId="2" type="halfwidthKatakana"/>
  </si>
  <si>
    <t>ｻﾂﾞｶ</t>
  </si>
  <si>
    <t>SAZUKA</t>
  </si>
  <si>
    <t>2010.07.26</t>
  </si>
  <si>
    <t>大関</t>
    <rPh sb="0" eb="2">
      <t>ｵｵｾﾞｷ</t>
    </rPh>
    <phoneticPr fontId="2" type="halfwidthKatakana"/>
  </si>
  <si>
    <t>望桜</t>
    <rPh sb="0" eb="1">
      <t>ﾉｿﾞ</t>
    </rPh>
    <rPh sb="1" eb="2">
      <t>ｻｸﾗ</t>
    </rPh>
    <phoneticPr fontId="2" type="halfwidthKatakana"/>
  </si>
  <si>
    <t>ｵｵｾﾞｷ</t>
  </si>
  <si>
    <t>OZEKI</t>
  </si>
  <si>
    <t>2011.3.16</t>
  </si>
  <si>
    <t>惠平</t>
    <rPh sb="0" eb="2">
      <t>ｴﾋﾗ</t>
    </rPh>
    <phoneticPr fontId="2" type="halfwidthKatakana"/>
  </si>
  <si>
    <t>知華</t>
    <rPh sb="0" eb="1">
      <t>ﾁ</t>
    </rPh>
    <rPh sb="1" eb="2">
      <t>ｶ</t>
    </rPh>
    <phoneticPr fontId="2" type="halfwidthKatakana"/>
  </si>
  <si>
    <t>2010.04.06</t>
  </si>
  <si>
    <t>松永</t>
    <rPh sb="0" eb="2">
      <t>ﾏﾂﾅｶﾞ</t>
    </rPh>
    <phoneticPr fontId="2" type="halfwidthKatakana"/>
  </si>
  <si>
    <t>未来</t>
    <rPh sb="0" eb="2">
      <t>ﾐﾗｲ</t>
    </rPh>
    <phoneticPr fontId="2" type="halfwidthKatakana"/>
  </si>
  <si>
    <t>ﾏﾂﾅｶﾞ</t>
  </si>
  <si>
    <t>MATSUNAGA</t>
  </si>
  <si>
    <t>2011.02.02</t>
  </si>
  <si>
    <t>松本</t>
    <rPh sb="0" eb="2">
      <t>ﾏﾂﾓﾄ</t>
    </rPh>
    <phoneticPr fontId="2" type="halfwidthKatakana"/>
  </si>
  <si>
    <t>優奈</t>
    <rPh sb="0" eb="2">
      <t>ﾕｳﾅ</t>
    </rPh>
    <phoneticPr fontId="2" type="halfwidthKatakana"/>
  </si>
  <si>
    <t>2011.03.30</t>
  </si>
  <si>
    <t>小宮</t>
    <rPh sb="0" eb="2">
      <t>ｺﾐﾔ</t>
    </rPh>
    <phoneticPr fontId="2" type="halfwidthKatakana"/>
  </si>
  <si>
    <t>日衣奈</t>
  </si>
  <si>
    <t>ﾆｲﾅ</t>
  </si>
  <si>
    <t>Nina</t>
  </si>
  <si>
    <t>2010.08.30</t>
  </si>
  <si>
    <t>藤井</t>
    <rPh sb="0" eb="2">
      <t>ﾌｼﾞｲ</t>
    </rPh>
    <phoneticPr fontId="2" type="halfwidthKatakana"/>
  </si>
  <si>
    <t>舞依</t>
    <rPh sb="0" eb="1">
      <t>ﾏｲ</t>
    </rPh>
    <rPh sb="1" eb="2">
      <t>ｲ</t>
    </rPh>
    <phoneticPr fontId="2" type="halfwidthKatakana"/>
  </si>
  <si>
    <t>FUJII</t>
  </si>
  <si>
    <t>2010.10.21</t>
  </si>
  <si>
    <t>山田</t>
    <rPh sb="0" eb="2">
      <t>ﾔﾏﾀﾞ</t>
    </rPh>
    <phoneticPr fontId="2" type="halfwidthKatakana"/>
  </si>
  <si>
    <t>真菜</t>
    <rPh sb="1" eb="2">
      <t>ナ</t>
    </rPh>
    <phoneticPr fontId="2"/>
  </si>
  <si>
    <t>2011.02.27</t>
  </si>
  <si>
    <t>縣</t>
    <rPh sb="0" eb="1">
      <t>ｱｶﾞﾀ</t>
    </rPh>
    <phoneticPr fontId="2" type="halfwidthKatakana"/>
  </si>
  <si>
    <t>優那</t>
    <rPh sb="0" eb="2">
      <t>ﾕｳﾅ</t>
    </rPh>
    <phoneticPr fontId="2" type="halfwidthKatakana"/>
  </si>
  <si>
    <t>ｱｶﾞﾀ</t>
  </si>
  <si>
    <t>AGATA</t>
  </si>
  <si>
    <t>2010.07.04</t>
  </si>
  <si>
    <t>梅津</t>
    <rPh sb="0" eb="2">
      <t>ｳﾒｽﾞ</t>
    </rPh>
    <phoneticPr fontId="2" type="halfwidthKatakana"/>
  </si>
  <si>
    <t>花野</t>
    <rPh sb="0" eb="2">
      <t>ﾊﾅﾉ</t>
    </rPh>
    <phoneticPr fontId="2" type="halfwidthKatakana"/>
  </si>
  <si>
    <t>ウメヅ</t>
  </si>
  <si>
    <t>ﾊﾅﾉ</t>
  </si>
  <si>
    <t>UMEZU</t>
  </si>
  <si>
    <t>Hanano</t>
  </si>
  <si>
    <t>2010.05.06</t>
  </si>
  <si>
    <t>原武</t>
    <rPh sb="0" eb="2">
      <t>ﾊﾗﾀｹ</t>
    </rPh>
    <phoneticPr fontId="2" type="halfwidthKatakana"/>
  </si>
  <si>
    <t>さら</t>
  </si>
  <si>
    <t>ﾊﾗﾀｹ</t>
  </si>
  <si>
    <t>HARATAKE</t>
  </si>
  <si>
    <t>2010.04.09</t>
  </si>
  <si>
    <t>新菜</t>
    <rPh sb="0" eb="1">
      <t>ｱﾀﾗ</t>
    </rPh>
    <rPh sb="1" eb="2">
      <t>ﾅ</t>
    </rPh>
    <phoneticPr fontId="2" type="halfwidthKatakana"/>
  </si>
  <si>
    <t>Niina</t>
  </si>
  <si>
    <t>2011.03.07</t>
  </si>
  <si>
    <t>田中</t>
    <rPh sb="0" eb="2">
      <t>ﾀﾅｶ</t>
    </rPh>
    <phoneticPr fontId="2" type="halfwidthKatakana"/>
  </si>
  <si>
    <t>美月</t>
    <rPh sb="0" eb="1">
      <t>ｳﾂｸ</t>
    </rPh>
    <rPh sb="1" eb="2">
      <t>ﾂｷ</t>
    </rPh>
    <phoneticPr fontId="2" type="halfwidthKatakana"/>
  </si>
  <si>
    <t>2010.06.10</t>
  </si>
  <si>
    <t>渡邉</t>
    <rPh sb="0" eb="2">
      <t>ﾜﾀﾅﾍﾞ</t>
    </rPh>
    <phoneticPr fontId="2" type="halfwidthKatakana"/>
  </si>
  <si>
    <t>来美</t>
    <rPh sb="0" eb="1">
      <t>ｸ</t>
    </rPh>
    <rPh sb="1" eb="2">
      <t>ｳﾂｸ</t>
    </rPh>
    <phoneticPr fontId="2" type="halfwidthKatakana"/>
  </si>
  <si>
    <t>ｸﾙﾐ</t>
  </si>
  <si>
    <t>Kurumi</t>
  </si>
  <si>
    <t>2010.06.22</t>
  </si>
  <si>
    <t>植木</t>
    <rPh sb="0" eb="2">
      <t>ｳｴｷ</t>
    </rPh>
    <phoneticPr fontId="2" type="halfwidthKatakana"/>
  </si>
  <si>
    <t>佑南</t>
    <rPh sb="0" eb="1">
      <t>ﾕｳ</t>
    </rPh>
    <rPh sb="1" eb="2">
      <t>ﾐﾅﾐ</t>
    </rPh>
    <phoneticPr fontId="2" type="halfwidthKatakana"/>
  </si>
  <si>
    <t>ｳｴｷ</t>
  </si>
  <si>
    <t>UEKI</t>
  </si>
  <si>
    <t>2010.12.24</t>
  </si>
  <si>
    <t>美波</t>
    <rPh sb="0" eb="2">
      <t>ﾐﾅﾐ</t>
    </rPh>
    <phoneticPr fontId="2" type="halfwidthKatakana"/>
  </si>
  <si>
    <t>ﾐﾅﾐ</t>
  </si>
  <si>
    <t>Minami</t>
  </si>
  <si>
    <t>2010.08.19</t>
  </si>
  <si>
    <t>新井</t>
    <rPh sb="0" eb="2">
      <t>ｱﾗｲ</t>
    </rPh>
    <phoneticPr fontId="2" type="halfwidthKatakana"/>
  </si>
  <si>
    <t>友彩</t>
    <rPh sb="0" eb="1">
      <t>ﾄﾓ</t>
    </rPh>
    <rPh sb="1" eb="2">
      <t>ｱﾔ</t>
    </rPh>
    <phoneticPr fontId="2" type="halfwidthKatakana"/>
  </si>
  <si>
    <t>2010.08.10</t>
  </si>
  <si>
    <t>中嶋</t>
    <rPh sb="0" eb="2">
      <t>ﾅｶｼﾏ</t>
    </rPh>
    <phoneticPr fontId="2" type="halfwidthKatakana"/>
  </si>
  <si>
    <t>柚乃</t>
    <rPh sb="0" eb="2">
      <t>ﾕﾉ</t>
    </rPh>
    <phoneticPr fontId="2" type="halfwidthKatakana"/>
  </si>
  <si>
    <t>ﾅｶｼﾏ</t>
  </si>
  <si>
    <t>ﾕｽﾞﾉ</t>
  </si>
  <si>
    <t>NAKASHIMA</t>
  </si>
  <si>
    <t>Yuzuno</t>
  </si>
  <si>
    <t>2010.06.13</t>
  </si>
  <si>
    <t>萌香</t>
    <rPh sb="0" eb="1">
      <t>ﾓ</t>
    </rPh>
    <rPh sb="1" eb="2">
      <t>ｶｵﾘ</t>
    </rPh>
    <phoneticPr fontId="2" type="halfwidthKatakana"/>
  </si>
  <si>
    <t>2008.04.08</t>
  </si>
  <si>
    <t>阿蘇</t>
    <rPh sb="0" eb="2">
      <t>ｱｿ</t>
    </rPh>
    <phoneticPr fontId="2" type="halfwidthKatakana"/>
  </si>
  <si>
    <t>小桜</t>
    <rPh sb="0" eb="2">
      <t>ｺｻﾞｸﾗ</t>
    </rPh>
    <phoneticPr fontId="2" type="halfwidthKatakana"/>
  </si>
  <si>
    <t>ｱｿ</t>
  </si>
  <si>
    <t>ｺﾊﾙ</t>
  </si>
  <si>
    <t>ASO</t>
  </si>
  <si>
    <t>Koharu</t>
  </si>
  <si>
    <t>安部</t>
    <rPh sb="0" eb="2">
      <t>ｱﾍﾞ</t>
    </rPh>
    <phoneticPr fontId="2" type="halfwidthKatakana"/>
  </si>
  <si>
    <t>ひなた</t>
  </si>
  <si>
    <t>明海中</t>
  </si>
  <si>
    <t>2010.04.21</t>
  </si>
  <si>
    <t>翠</t>
  </si>
  <si>
    <t>2010.07.07</t>
  </si>
  <si>
    <t>鼓</t>
  </si>
  <si>
    <t>ﾂﾂﾞﾐ</t>
  </si>
  <si>
    <t>Tsuzumi</t>
  </si>
  <si>
    <t>堀</t>
  </si>
  <si>
    <t>陽菜多</t>
  </si>
  <si>
    <t>ﾎﾘ</t>
  </si>
  <si>
    <t>HORI</t>
  </si>
  <si>
    <t>2011.02.06</t>
  </si>
  <si>
    <t>亜由美</t>
  </si>
  <si>
    <t>2010.08.15</t>
  </si>
  <si>
    <t>田守</t>
  </si>
  <si>
    <t>蘭</t>
  </si>
  <si>
    <t>ﾀﾓﾘ</t>
  </si>
  <si>
    <t>ﾗﾝ</t>
  </si>
  <si>
    <t>TAMORI</t>
  </si>
  <si>
    <t>Ran</t>
  </si>
  <si>
    <t>結衣</t>
  </si>
  <si>
    <t>2010.05.03</t>
  </si>
  <si>
    <t>寺林</t>
  </si>
  <si>
    <t>うらら</t>
  </si>
  <si>
    <t>ﾃﾗﾊﾞﾔｼ</t>
  </si>
  <si>
    <t>ｳﾗﾗ</t>
  </si>
  <si>
    <t>TERABAYASHI</t>
  </si>
  <si>
    <t>Urara</t>
  </si>
  <si>
    <t>2011.03.05</t>
  </si>
  <si>
    <t>美里</t>
  </si>
  <si>
    <t>ﾐｻﾄ</t>
  </si>
  <si>
    <t>Misato</t>
  </si>
  <si>
    <t>2010.06.30</t>
  </si>
  <si>
    <t>熊川</t>
  </si>
  <si>
    <t>心優</t>
  </si>
  <si>
    <t>愛佳理</t>
    <rPh sb="0" eb="1">
      <t>ｱｲ</t>
    </rPh>
    <rPh sb="1" eb="2">
      <t>ｶ</t>
    </rPh>
    <rPh sb="2" eb="3">
      <t>ﾘ</t>
    </rPh>
    <phoneticPr fontId="2" type="halfwidthKatakana"/>
  </si>
  <si>
    <t>2010.12.1</t>
  </si>
  <si>
    <t>奈瑠美</t>
    <rPh sb="0" eb="1">
      <t>ナ</t>
    </rPh>
    <rPh sb="1" eb="2">
      <t>ル</t>
    </rPh>
    <rPh sb="2" eb="3">
      <t>ミ</t>
    </rPh>
    <phoneticPr fontId="2"/>
  </si>
  <si>
    <t>ナルミ</t>
  </si>
  <si>
    <t>Narumi</t>
  </si>
  <si>
    <t>2010.11.6</t>
  </si>
  <si>
    <t>日野</t>
  </si>
  <si>
    <t>雫</t>
  </si>
  <si>
    <t>ヒノ</t>
  </si>
  <si>
    <t>シズク</t>
  </si>
  <si>
    <t>HINO</t>
  </si>
  <si>
    <t>Shizuku</t>
  </si>
  <si>
    <t>八木澤</t>
  </si>
  <si>
    <t>舞央</t>
  </si>
  <si>
    <t>ヤギサワ</t>
  </si>
  <si>
    <t>マオ</t>
  </si>
  <si>
    <t>YAGISAWA</t>
  </si>
  <si>
    <t>2011.03.01</t>
  </si>
  <si>
    <t>りのか</t>
  </si>
  <si>
    <t>ツジタニ</t>
  </si>
  <si>
    <t>ﾘﾉｶ</t>
  </si>
  <si>
    <t>TSUJITANI</t>
  </si>
  <si>
    <t>Rinoka</t>
  </si>
  <si>
    <t>2010.10.30</t>
  </si>
  <si>
    <t>千葉</t>
  </si>
  <si>
    <t>凛佳</t>
  </si>
  <si>
    <t>チバ</t>
  </si>
  <si>
    <t>リンカ</t>
  </si>
  <si>
    <t>CHIBA</t>
  </si>
  <si>
    <t>Rinka</t>
  </si>
  <si>
    <t>2011.02.12</t>
  </si>
  <si>
    <t>荒</t>
  </si>
  <si>
    <t>翔子</t>
  </si>
  <si>
    <t>アラ</t>
  </si>
  <si>
    <t>ショウコ</t>
  </si>
  <si>
    <t>ARA</t>
  </si>
  <si>
    <t>Shoko</t>
  </si>
  <si>
    <t>2010.12.03</t>
  </si>
  <si>
    <t>髙見</t>
  </si>
  <si>
    <t>紬</t>
  </si>
  <si>
    <t>タカミ</t>
  </si>
  <si>
    <t>ツムギ</t>
  </si>
  <si>
    <t>TAKAMI</t>
  </si>
  <si>
    <t>Tsumugi</t>
  </si>
  <si>
    <t>2010.07.17</t>
  </si>
  <si>
    <t>香帆</t>
  </si>
  <si>
    <t>イシイ</t>
  </si>
  <si>
    <t>カホ</t>
  </si>
  <si>
    <t>2010.09.13</t>
  </si>
  <si>
    <t>鷲尾</t>
  </si>
  <si>
    <t>采郁</t>
  </si>
  <si>
    <t>ワシオ</t>
  </si>
  <si>
    <t>コトカ</t>
  </si>
  <si>
    <t>WASHIO</t>
  </si>
  <si>
    <t>Kotoka</t>
  </si>
  <si>
    <t>菅原</t>
  </si>
  <si>
    <t>彩叶</t>
  </si>
  <si>
    <t>ｽｶﾞﾊﾗ</t>
  </si>
  <si>
    <t>SUGAHARA</t>
  </si>
  <si>
    <t>住吉</t>
  </si>
  <si>
    <t>杏菜</t>
  </si>
  <si>
    <t>ｽﾐﾖｼ</t>
  </si>
  <si>
    <t>ｱﾝﾅ</t>
  </si>
  <si>
    <t>SUMIYOSHI</t>
  </si>
  <si>
    <t>Anna</t>
  </si>
  <si>
    <t>2010.07.30</t>
  </si>
  <si>
    <t>籾山</t>
  </si>
  <si>
    <t>知花</t>
  </si>
  <si>
    <t>ﾓﾐﾔﾏ</t>
  </si>
  <si>
    <t>ﾁﾊﾞﾅ</t>
  </si>
  <si>
    <t>MOMIYAMA</t>
  </si>
  <si>
    <t>Chibana</t>
  </si>
  <si>
    <t>2010.08.07</t>
  </si>
  <si>
    <t>更紗</t>
  </si>
  <si>
    <t>ｻﾗｻ</t>
  </si>
  <si>
    <t>Sarasa</t>
  </si>
  <si>
    <t>2011.01.08</t>
  </si>
  <si>
    <t>関根</t>
  </si>
  <si>
    <t>由姫</t>
  </si>
  <si>
    <t>ｾｷﾈ</t>
  </si>
  <si>
    <t>ﾕｷ</t>
  </si>
  <si>
    <t>SEKINE</t>
  </si>
  <si>
    <t>さくら</t>
  </si>
  <si>
    <t>2011.01.14</t>
  </si>
  <si>
    <t>岩元</t>
  </si>
  <si>
    <t>穂香</t>
  </si>
  <si>
    <t>ｲﾜﾓﾄ</t>
  </si>
  <si>
    <t>IWAMOTO</t>
  </si>
  <si>
    <t>宮﨑</t>
  </si>
  <si>
    <t>咲帆</t>
  </si>
  <si>
    <t>2010.08.18</t>
  </si>
  <si>
    <t>萌桃</t>
  </si>
  <si>
    <t>2010.04.25</t>
  </si>
  <si>
    <t>北川</t>
  </si>
  <si>
    <t>知樹</t>
  </si>
  <si>
    <t>ｷﾀｶﾞﾜ</t>
  </si>
  <si>
    <t>KITAGAWA</t>
  </si>
  <si>
    <t>ﾀｹﾑﾗ</t>
  </si>
  <si>
    <t>ニャット ナム</t>
  </si>
  <si>
    <t>ﾃﾞﾜｵﾆﾀﾐﾝﾃﾞｨﾇﾃﾞｨ</t>
  </si>
  <si>
    <t>ｼﾙﾊﾞ</t>
  </si>
  <si>
    <t>DEVA ONITHA MINDINU DE</t>
  </si>
  <si>
    <t>Silva</t>
  </si>
  <si>
    <t>2009.08.22</t>
  </si>
  <si>
    <t>乃海</t>
  </si>
  <si>
    <t>ﾉｱ</t>
  </si>
  <si>
    <t>Noa</t>
  </si>
  <si>
    <t>2008.10.16</t>
  </si>
  <si>
    <t>大島</t>
    <rPh sb="0" eb="2">
      <t>オオシマ</t>
    </rPh>
    <phoneticPr fontId="2"/>
  </si>
  <si>
    <t>侑悟</t>
    <rPh sb="0" eb="1">
      <t>ユウ</t>
    </rPh>
    <rPh sb="1" eb="2">
      <t>サトル</t>
    </rPh>
    <phoneticPr fontId="2"/>
  </si>
  <si>
    <t>4.12</t>
  </si>
  <si>
    <t>2009.10.28</t>
  </si>
  <si>
    <t>坂本</t>
    <rPh sb="0" eb="2">
      <t>ｻｶﾓﾄ</t>
    </rPh>
    <phoneticPr fontId="2" type="halfwidthKatakana"/>
  </si>
  <si>
    <t>太希</t>
    <rPh sb="0" eb="2">
      <t>ﾀｲｷ</t>
    </rPh>
    <phoneticPr fontId="2" type="halfwidthKatakana"/>
  </si>
  <si>
    <t>ｻｶﾓﾄ</t>
  </si>
  <si>
    <t>ﾀｲｷ</t>
  </si>
  <si>
    <t>SAKAMOTO</t>
  </si>
  <si>
    <t>TAIKI</t>
  </si>
  <si>
    <t>2010.08.26</t>
  </si>
  <si>
    <t>松岡</t>
    <rPh sb="0" eb="2">
      <t>ﾏﾂｵｶ</t>
    </rPh>
    <phoneticPr fontId="2" type="halfwidthKatakana"/>
  </si>
  <si>
    <t>洋希</t>
    <rPh sb="0" eb="2">
      <t>ﾋﾛｷ</t>
    </rPh>
    <phoneticPr fontId="2" type="halfwidthKatakana"/>
  </si>
  <si>
    <t>Matsuoka</t>
  </si>
  <si>
    <t>2010.6.7</t>
  </si>
  <si>
    <t>渡部</t>
    <rPh sb="0" eb="2">
      <t>ﾜﾀﾅﾍﾞ</t>
    </rPh>
    <phoneticPr fontId="2" type="halfwidthKatakana"/>
  </si>
  <si>
    <t>隆矢</t>
    <rPh sb="0" eb="1">
      <t>ﾀｶｼ</t>
    </rPh>
    <rPh sb="1" eb="2">
      <t>ﾔ</t>
    </rPh>
    <phoneticPr fontId="2" type="halfwidthKatakana"/>
  </si>
  <si>
    <t>ﾀｶﾔ</t>
  </si>
  <si>
    <t>Takaya</t>
  </si>
  <si>
    <t>2010.10.29</t>
  </si>
  <si>
    <t>皆川</t>
    <rPh sb="0" eb="2">
      <t>ﾐﾅｶﾞﾜ</t>
    </rPh>
    <phoneticPr fontId="2" type="halfwidthKatakana"/>
  </si>
  <si>
    <t>将大</t>
    <rPh sb="0" eb="2">
      <t>ｼｮｳﾀ</t>
    </rPh>
    <phoneticPr fontId="2" type="halfwidthKatakana"/>
  </si>
  <si>
    <t>ﾐﾅｶﾞﾜ</t>
  </si>
  <si>
    <t>MINAGAWA</t>
  </si>
  <si>
    <t>Shouta</t>
  </si>
  <si>
    <t>2010.6.18</t>
  </si>
  <si>
    <t>小松﨑</t>
    <rPh sb="0" eb="1">
      <t>ｼｮｳ</t>
    </rPh>
    <rPh sb="1" eb="3">
      <t>ﾏﾂｻﾞｷ</t>
    </rPh>
    <phoneticPr fontId="2" type="halfwidthKatakana"/>
  </si>
  <si>
    <t>達也</t>
    <rPh sb="0" eb="2">
      <t>ﾀﾂﾔ</t>
    </rPh>
    <phoneticPr fontId="2" type="halfwidthKatakana"/>
  </si>
  <si>
    <t>ｺﾏﾂｻﾞｷ</t>
  </si>
  <si>
    <t>ﾀﾂﾔ</t>
  </si>
  <si>
    <t>KOMATSUZAKI</t>
  </si>
  <si>
    <t>Tatsuya</t>
  </si>
  <si>
    <t>2010.8.25</t>
  </si>
  <si>
    <t>前島</t>
    <rPh sb="0" eb="2">
      <t>ﾏｴｼﾞﾏ</t>
    </rPh>
    <phoneticPr fontId="2" type="halfwidthKatakana"/>
  </si>
  <si>
    <t>渓太</t>
    <rPh sb="0" eb="1">
      <t>ｹｲ</t>
    </rPh>
    <rPh sb="1" eb="2">
      <t>ﾀ</t>
    </rPh>
    <phoneticPr fontId="2" type="halfwidthKatakana"/>
  </si>
  <si>
    <t>ﾏｴｼﾞﾏ</t>
  </si>
  <si>
    <t>MAEJIMA</t>
  </si>
  <si>
    <t>2010.12.17</t>
  </si>
  <si>
    <t>鈴木</t>
    <rPh sb="0" eb="2">
      <t>ｽｽﾞｷ</t>
    </rPh>
    <phoneticPr fontId="2" type="halfwidthKatakana"/>
  </si>
  <si>
    <t>敢太</t>
    <rPh sb="0" eb="2">
      <t>ｶﾝﾀ</t>
    </rPh>
    <phoneticPr fontId="2" type="halfwidthKatakana"/>
  </si>
  <si>
    <t>2011.1.19</t>
  </si>
  <si>
    <t>板橋</t>
    <rPh sb="0" eb="2">
      <t>ｲﾀﾊﾞｼ</t>
    </rPh>
    <phoneticPr fontId="2" type="halfwidthKatakana"/>
  </si>
  <si>
    <t>一樹</t>
    <rPh sb="0" eb="2">
      <t>ｶｽﾞｷ</t>
    </rPh>
    <phoneticPr fontId="2" type="halfwidthKatakana"/>
  </si>
  <si>
    <t>2010.10.14</t>
  </si>
  <si>
    <t>小川</t>
    <rPh sb="0" eb="2">
      <t>ｵｶﾞﾜ</t>
    </rPh>
    <phoneticPr fontId="2" type="halfwidthKatakana"/>
  </si>
  <si>
    <t>蘭</t>
    <rPh sb="0" eb="1">
      <t>ﾗﾝ</t>
    </rPh>
    <phoneticPr fontId="2" type="halfwidthKatakana"/>
  </si>
  <si>
    <t>及川</t>
    <rPh sb="0" eb="2">
      <t>ｵｲｶﾜ</t>
    </rPh>
    <phoneticPr fontId="2" type="halfwidthKatakana"/>
  </si>
  <si>
    <t>圭佑</t>
    <rPh sb="0" eb="2">
      <t>ｹｲｽｹ</t>
    </rPh>
    <phoneticPr fontId="2" type="halfwidthKatakana"/>
  </si>
  <si>
    <t>ｵｲｶﾜ</t>
  </si>
  <si>
    <t>OIKAWA</t>
  </si>
  <si>
    <t>2011.2.25</t>
  </si>
  <si>
    <t>築山</t>
    <rPh sb="0" eb="2">
      <t>ﾁｸﾔﾏ</t>
    </rPh>
    <phoneticPr fontId="2" type="halfwidthKatakana"/>
  </si>
  <si>
    <t>暖</t>
    <rPh sb="0" eb="1">
      <t>ﾀﾞﾝ</t>
    </rPh>
    <phoneticPr fontId="2" type="halfwidthKatakana"/>
  </si>
  <si>
    <t>ﾂｷﾔﾏ</t>
  </si>
  <si>
    <t>TSUKIYAMA</t>
  </si>
  <si>
    <t>福田</t>
    <rPh sb="0" eb="2">
      <t>ﾌｸﾀﾞ</t>
    </rPh>
    <phoneticPr fontId="2" type="halfwidthKatakana"/>
  </si>
  <si>
    <t>龍人</t>
    <rPh sb="0" eb="1">
      <t>ﾘｭｳ</t>
    </rPh>
    <rPh sb="1" eb="2">
      <t>ﾋﾄ</t>
    </rPh>
    <phoneticPr fontId="2" type="halfwidthKatakana"/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</si>
  <si>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</si>
  <si>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</si>
  <si>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</si>
  <si>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ｶﾜﾑﾗ</t>
  </si>
  <si>
    <t>KAWAMURA</t>
  </si>
  <si>
    <t>堀川</t>
    <rPh sb="0" eb="2">
      <t>ﾎﾘｶﾜ</t>
    </rPh>
    <phoneticPr fontId="2" type="halfwidthKatakana"/>
  </si>
  <si>
    <t>幸志朗</t>
    <rPh sb="0" eb="1">
      <t>ｼｱﾜ</t>
    </rPh>
    <rPh sb="1" eb="3">
      <t>ｼﾛｳ</t>
    </rPh>
    <phoneticPr fontId="2" type="halfwidthKatakana"/>
  </si>
  <si>
    <t>ﾎﾘｶﾜ</t>
  </si>
  <si>
    <t>ｺｳｼﾛｳ</t>
  </si>
  <si>
    <t>HORIKAWA</t>
  </si>
  <si>
    <t>Koushirou</t>
  </si>
  <si>
    <t>2008.8.23</t>
  </si>
  <si>
    <t>三浦</t>
    <rPh sb="0" eb="2">
      <t>ﾐｳﾗ</t>
    </rPh>
    <phoneticPr fontId="2" type="halfwidthKatakana"/>
  </si>
  <si>
    <t>優之介</t>
    <rPh sb="0" eb="1">
      <t>ﾕｳ</t>
    </rPh>
    <rPh sb="1" eb="2">
      <t>ﾉ</t>
    </rPh>
    <rPh sb="2" eb="3">
      <t>ｽｹ</t>
    </rPh>
    <phoneticPr fontId="2" type="halfwidthKatakana"/>
  </si>
  <si>
    <t>ﾕｳﾉｽｹ</t>
  </si>
  <si>
    <t>Yunosuke</t>
  </si>
  <si>
    <t>2011.2.12</t>
  </si>
  <si>
    <t>八木橋</t>
    <rPh sb="0" eb="3">
      <t>ﾔｷﾞﾊｼ</t>
    </rPh>
    <phoneticPr fontId="2" type="halfwidthKatakana"/>
  </si>
  <si>
    <t>大誠</t>
    <rPh sb="0" eb="2">
      <t>ﾀｲｾｲ</t>
    </rPh>
    <phoneticPr fontId="2" type="halfwidthKatakana"/>
  </si>
  <si>
    <t>ﾔｷﾞﾊｼ</t>
  </si>
  <si>
    <t>YAGIHASHI</t>
  </si>
  <si>
    <t>2010.7.24</t>
  </si>
  <si>
    <t>清水</t>
    <rPh sb="0" eb="2">
      <t>シミズ</t>
    </rPh>
    <phoneticPr fontId="5"/>
  </si>
  <si>
    <t>快星</t>
  </si>
  <si>
    <t>シミズ</t>
  </si>
  <si>
    <t>カイセイ</t>
  </si>
  <si>
    <t>Kaisei</t>
  </si>
  <si>
    <t>2010.7.27</t>
  </si>
  <si>
    <t>児玉</t>
    <rPh sb="0" eb="2">
      <t>コダマ</t>
    </rPh>
    <phoneticPr fontId="5"/>
  </si>
  <si>
    <t>コダマ</t>
  </si>
  <si>
    <t>ショウ</t>
  </si>
  <si>
    <t>KODAMA</t>
  </si>
  <si>
    <t>2010.12.31</t>
  </si>
  <si>
    <t>小林</t>
    <rPh sb="0" eb="2">
      <t>コバヤシ</t>
    </rPh>
    <phoneticPr fontId="5"/>
  </si>
  <si>
    <t>玄直</t>
  </si>
  <si>
    <t>コバヤシ</t>
  </si>
  <si>
    <t>ハルタダ</t>
  </si>
  <si>
    <t>Harutada</t>
  </si>
  <si>
    <t>2010.5.12</t>
  </si>
  <si>
    <t>酒井</t>
    <rPh sb="0" eb="2">
      <t>サカイ</t>
    </rPh>
    <phoneticPr fontId="5"/>
  </si>
  <si>
    <t>太陽</t>
  </si>
  <si>
    <t>サカイ</t>
  </si>
  <si>
    <t>タイヨウ</t>
  </si>
  <si>
    <t>2010.8.30</t>
  </si>
  <si>
    <t>笹川</t>
    <rPh sb="0" eb="2">
      <t>ササガワ</t>
    </rPh>
    <phoneticPr fontId="5"/>
  </si>
  <si>
    <t>錦之介</t>
  </si>
  <si>
    <t>ササガワ</t>
  </si>
  <si>
    <t>キンノスケ</t>
  </si>
  <si>
    <t>SASAGAWA</t>
  </si>
  <si>
    <t>Kinnosuke</t>
  </si>
  <si>
    <t>周藤</t>
    <rPh sb="0" eb="2">
      <t>スドウ</t>
    </rPh>
    <phoneticPr fontId="5"/>
  </si>
  <si>
    <t>彰良</t>
  </si>
  <si>
    <t>スドウ</t>
  </si>
  <si>
    <t>アキラ</t>
  </si>
  <si>
    <t>SUDO</t>
  </si>
  <si>
    <t>Akira</t>
  </si>
  <si>
    <t>2010.5.26</t>
  </si>
  <si>
    <t>鈴木</t>
    <rPh sb="0" eb="2">
      <t>スズキ</t>
    </rPh>
    <phoneticPr fontId="5"/>
  </si>
  <si>
    <t>広太</t>
  </si>
  <si>
    <t>スズキ</t>
  </si>
  <si>
    <t>コウタ</t>
  </si>
  <si>
    <t>2011.1.17</t>
  </si>
  <si>
    <t>田中</t>
    <rPh sb="0" eb="2">
      <t>タナカ</t>
    </rPh>
    <phoneticPr fontId="5"/>
  </si>
  <si>
    <t>壱知</t>
  </si>
  <si>
    <t>タナカ</t>
  </si>
  <si>
    <t>イチ</t>
  </si>
  <si>
    <t>Ichi</t>
  </si>
  <si>
    <t>2010.5.4</t>
  </si>
  <si>
    <t>糀谷</t>
    <rPh sb="0" eb="2">
      <t>コウジヤ</t>
    </rPh>
    <phoneticPr fontId="5"/>
  </si>
  <si>
    <t>夏輝</t>
  </si>
  <si>
    <t>コウジヤ</t>
  </si>
  <si>
    <t>ナツキ</t>
  </si>
  <si>
    <t>KOJIYA</t>
  </si>
  <si>
    <t>2010.6.26</t>
  </si>
  <si>
    <t>野田</t>
    <rPh sb="0" eb="2">
      <t>ノダ</t>
    </rPh>
    <phoneticPr fontId="5"/>
  </si>
  <si>
    <t>涼生</t>
  </si>
  <si>
    <t>ノダ</t>
  </si>
  <si>
    <t>リョウセイ</t>
  </si>
  <si>
    <t>NODA</t>
  </si>
  <si>
    <t>Ryosei</t>
  </si>
  <si>
    <t>2010.9.15</t>
  </si>
  <si>
    <t>岡本</t>
  </si>
  <si>
    <t>奏馬</t>
  </si>
  <si>
    <t>2010.07.11</t>
  </si>
  <si>
    <t>小田</t>
  </si>
  <si>
    <t>賢吾</t>
  </si>
  <si>
    <t>ODA</t>
  </si>
  <si>
    <t>2010.12.26</t>
  </si>
  <si>
    <t>颯眞</t>
  </si>
  <si>
    <t>2011.03.27</t>
  </si>
  <si>
    <t>澪生</t>
  </si>
  <si>
    <t>ﾚｵ</t>
  </si>
  <si>
    <t>Reo</t>
  </si>
  <si>
    <t>中越</t>
  </si>
  <si>
    <t>琥太郎</t>
  </si>
  <si>
    <t>ﾅｶｺﾞｴ</t>
  </si>
  <si>
    <t>NAKAGOE</t>
  </si>
  <si>
    <t>2010.07.18</t>
  </si>
  <si>
    <t>長崎</t>
  </si>
  <si>
    <t>龍太郎</t>
  </si>
  <si>
    <t>ﾅｶﾞｻｷ</t>
  </si>
  <si>
    <t>ﾘｭｳﾀﾛｳ</t>
  </si>
  <si>
    <t>NAGASAKI</t>
  </si>
  <si>
    <t>Ryutaro</t>
  </si>
  <si>
    <t>2010.11.04</t>
  </si>
  <si>
    <t>義尚</t>
  </si>
  <si>
    <t>ﾖｼﾀｶ</t>
  </si>
  <si>
    <t>Yoshitaka</t>
  </si>
  <si>
    <t>福田</t>
  </si>
  <si>
    <t>光翔</t>
  </si>
  <si>
    <t>ﾗｲﾄ</t>
  </si>
  <si>
    <t>Raito</t>
  </si>
  <si>
    <t>2011.03.17</t>
  </si>
  <si>
    <t>益戸</t>
  </si>
  <si>
    <t>ﾏｽﾄ</t>
  </si>
  <si>
    <t>MASUTO</t>
  </si>
  <si>
    <t>2010.08.13</t>
  </si>
  <si>
    <t>溝木</t>
  </si>
  <si>
    <t>善</t>
  </si>
  <si>
    <t>ﾐｿﾞｷ</t>
  </si>
  <si>
    <t>ｾﾞﾝ</t>
  </si>
  <si>
    <t>MIZOKI</t>
  </si>
  <si>
    <t>Zen</t>
  </si>
  <si>
    <t>2010.06.12</t>
  </si>
  <si>
    <t>壬生</t>
  </si>
  <si>
    <t>優空</t>
  </si>
  <si>
    <t>MIBU</t>
  </si>
  <si>
    <t>横溝</t>
  </si>
  <si>
    <t>悠吏</t>
  </si>
  <si>
    <t>ﾖｺﾐｿﾞ</t>
  </si>
  <si>
    <t>ﾕｳﾘ</t>
  </si>
  <si>
    <t>YOKOMIZO</t>
  </si>
  <si>
    <t>2010.07.29</t>
  </si>
  <si>
    <t>米田</t>
  </si>
  <si>
    <t>拓未</t>
  </si>
  <si>
    <t>ﾖﾈﾀﾞ</t>
  </si>
  <si>
    <t>YONEDA</t>
  </si>
  <si>
    <t>2010.04.26</t>
  </si>
  <si>
    <t>敦己</t>
    <rPh sb="0" eb="1">
      <t>ｱﾂ</t>
    </rPh>
    <rPh sb="1" eb="2">
      <t>ｷ</t>
    </rPh>
    <phoneticPr fontId="2" type="halfwidthKatakana"/>
  </si>
  <si>
    <t>2010.04.15</t>
  </si>
  <si>
    <t>石塚</t>
    <rPh sb="0" eb="2">
      <t>ｲｼﾂﾞｶ</t>
    </rPh>
    <phoneticPr fontId="2" type="halfwidthKatakana"/>
  </si>
  <si>
    <t>健人</t>
    <rPh sb="0" eb="2">
      <t>ｹﾝﾄ</t>
    </rPh>
    <phoneticPr fontId="2" type="halfwidthKatakana"/>
  </si>
  <si>
    <t>ｲｼﾂﾞｶ</t>
  </si>
  <si>
    <t>ISHIZUKA</t>
  </si>
  <si>
    <t>2011.02.11</t>
  </si>
  <si>
    <t>上田</t>
    <rPh sb="0" eb="2">
      <t>ｳｴﾀﾞ</t>
    </rPh>
    <phoneticPr fontId="2" type="halfwidthKatakana"/>
  </si>
  <si>
    <t>愛翔</t>
    <rPh sb="0" eb="2">
      <t>ﾏﾅﾄ</t>
    </rPh>
    <phoneticPr fontId="2" type="halfwidthKatakana"/>
  </si>
  <si>
    <t>ﾏﾅﾄ</t>
  </si>
  <si>
    <t>Manato</t>
  </si>
  <si>
    <t>増村</t>
    <rPh sb="0" eb="2">
      <t>ﾏｽﾑﾗ</t>
    </rPh>
    <phoneticPr fontId="2" type="halfwidthKatakana"/>
  </si>
  <si>
    <t>洋道</t>
    <rPh sb="0" eb="2">
      <t>ﾋﾛﾐﾁ</t>
    </rPh>
    <phoneticPr fontId="2" type="halfwidthKatakana"/>
  </si>
  <si>
    <t>ﾏｽﾑﾗ</t>
  </si>
  <si>
    <t>ﾋﾛﾐﾁ</t>
  </si>
  <si>
    <t>MASUMURA</t>
  </si>
  <si>
    <t>Hiromichi</t>
  </si>
  <si>
    <t>2011.03.29</t>
  </si>
  <si>
    <t>清澤</t>
    <rPh sb="0" eb="2">
      <t>ｷﾖｻﾜ</t>
    </rPh>
    <phoneticPr fontId="2" type="halfwidthKatakana"/>
  </si>
  <si>
    <t>魁斗</t>
    <rPh sb="0" eb="2">
      <t>ｶｲﾄ</t>
    </rPh>
    <phoneticPr fontId="2" type="halfwidthKatakana"/>
  </si>
  <si>
    <t>ｷﾖｻﾜ</t>
  </si>
  <si>
    <t>KIYOSAWA</t>
  </si>
  <si>
    <t>2010.06.11</t>
  </si>
  <si>
    <t>加藤</t>
    <rPh sb="0" eb="2">
      <t>ｶﾄｳ</t>
    </rPh>
    <phoneticPr fontId="2" type="halfwidthKatakana"/>
  </si>
  <si>
    <t>宗一郎</t>
    <rPh sb="0" eb="1">
      <t>ｿｳ</t>
    </rPh>
    <rPh sb="1" eb="3">
      <t>ｲﾁﾛｳ</t>
    </rPh>
    <phoneticPr fontId="2" type="halfwidthKatakana"/>
  </si>
  <si>
    <t>2008.11.17</t>
  </si>
  <si>
    <t>大平</t>
    <rPh sb="0" eb="2">
      <t>オオヒラ</t>
    </rPh>
    <phoneticPr fontId="2"/>
  </si>
  <si>
    <t>倖生</t>
    <rPh sb="0" eb="1">
      <t>サチ</t>
    </rPh>
    <rPh sb="1" eb="2">
      <t>ナマ</t>
    </rPh>
    <phoneticPr fontId="2"/>
  </si>
  <si>
    <t>オオヒラ</t>
  </si>
  <si>
    <t>コウセイ</t>
  </si>
  <si>
    <t>OHIRA</t>
  </si>
  <si>
    <t>羽田</t>
    <rPh sb="0" eb="2">
      <t>ハネダ</t>
    </rPh>
    <phoneticPr fontId="2"/>
  </si>
  <si>
    <t>実輝</t>
    <rPh sb="0" eb="1">
      <t>ミノル</t>
    </rPh>
    <rPh sb="1" eb="2">
      <t>カガヤ</t>
    </rPh>
    <phoneticPr fontId="2"/>
  </si>
  <si>
    <t>ハネダ</t>
  </si>
  <si>
    <t>ナオキ</t>
  </si>
  <si>
    <t>HANEDA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</si>
  <si>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</si>
  <si>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</si>
  <si>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</si>
  <si>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</si>
  <si>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</si>
  <si>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鈴木</t>
    <rPh sb="0" eb="2">
      <t>スズキ</t>
    </rPh>
    <phoneticPr fontId="2"/>
  </si>
  <si>
    <t>玲煌</t>
  </si>
  <si>
    <t>和田</t>
    <rPh sb="0" eb="2">
      <t>ﾜﾀﾞ</t>
    </rPh>
    <phoneticPr fontId="2" type="halfwidthKatakana"/>
  </si>
  <si>
    <t>航志郎</t>
    <rPh sb="0" eb="2">
      <t>ｺｳｼ</t>
    </rPh>
    <rPh sb="2" eb="3">
      <t>ﾛｳ</t>
    </rPh>
    <phoneticPr fontId="2" type="halfwidthKatakana"/>
  </si>
  <si>
    <t>新規</t>
    <rPh sb="0" eb="2">
      <t>ｼﾝｷ</t>
    </rPh>
    <phoneticPr fontId="2" type="halfwidthKatakana"/>
  </si>
  <si>
    <t>2011.2.8</t>
  </si>
  <si>
    <t>田辺</t>
    <rPh sb="0" eb="2">
      <t>ﾀﾅﾍﾞ</t>
    </rPh>
    <phoneticPr fontId="2" type="halfwidthKatakana"/>
  </si>
  <si>
    <t>大空</t>
    <rPh sb="0" eb="2">
      <t>ｵｵｿﾗ</t>
    </rPh>
    <phoneticPr fontId="2" type="halfwidthKatakana"/>
  </si>
  <si>
    <t>2011.2.14</t>
  </si>
  <si>
    <t>稲垣</t>
    <rPh sb="0" eb="2">
      <t>ｲﾅｶﾞｷ</t>
    </rPh>
    <phoneticPr fontId="2" type="halfwidthKatakana"/>
  </si>
  <si>
    <t>賢人</t>
    <rPh sb="0" eb="1">
      <t>ｶｼｺ</t>
    </rPh>
    <rPh sb="1" eb="2">
      <t>ﾋﾄ</t>
    </rPh>
    <phoneticPr fontId="2" type="halfwidthKatakana"/>
  </si>
  <si>
    <t>2011.3.9</t>
  </si>
  <si>
    <t>飯野</t>
    <rPh sb="0" eb="2">
      <t>ｲｲﾉ</t>
    </rPh>
    <phoneticPr fontId="2" type="halfwidthKatakana"/>
  </si>
  <si>
    <t>佑太</t>
    <rPh sb="0" eb="1">
      <t>ﾕｳ</t>
    </rPh>
    <rPh sb="1" eb="2">
      <t>ﾀ</t>
    </rPh>
    <phoneticPr fontId="2" type="halfwidthKatakana"/>
  </si>
  <si>
    <t>ｲｲﾉ</t>
  </si>
  <si>
    <t>INO</t>
  </si>
  <si>
    <t>2010.9.12</t>
  </si>
  <si>
    <t>川合</t>
    <rPh sb="0" eb="2">
      <t>ｶﾜｲ</t>
    </rPh>
    <phoneticPr fontId="2" type="halfwidthKatakana"/>
  </si>
  <si>
    <t>仁</t>
    <rPh sb="0" eb="1">
      <t>ｼﾞﾝ</t>
    </rPh>
    <phoneticPr fontId="2" type="halfwidthKatakana"/>
  </si>
  <si>
    <t>ｼﾞﾝ</t>
  </si>
  <si>
    <t>Jin</t>
  </si>
  <si>
    <t>2010.12.18</t>
  </si>
  <si>
    <t>牧野</t>
    <rPh sb="0" eb="2">
      <t>ﾏｷﾉ</t>
    </rPh>
    <phoneticPr fontId="2" type="halfwidthKatakana"/>
  </si>
  <si>
    <t>一歩希</t>
    <rPh sb="0" eb="1">
      <t>ｲﾁ</t>
    </rPh>
    <rPh sb="1" eb="2">
      <t>ｱﾙ</t>
    </rPh>
    <rPh sb="2" eb="3">
      <t>ｷ</t>
    </rPh>
    <phoneticPr fontId="2" type="halfwidthKatakana"/>
  </si>
  <si>
    <t>2010.10.26</t>
  </si>
  <si>
    <t>矢部</t>
    <rPh sb="0" eb="2">
      <t>ﾔﾍﾞ</t>
    </rPh>
    <phoneticPr fontId="2" type="halfwidthKatakana"/>
  </si>
  <si>
    <t>直樹</t>
    <rPh sb="0" eb="1">
      <t>ﾅｵ</t>
    </rPh>
    <rPh sb="1" eb="2">
      <t>ｷ</t>
    </rPh>
    <phoneticPr fontId="2" type="halfwidthKatakana"/>
  </si>
  <si>
    <t>2011.1.18</t>
  </si>
  <si>
    <t>良波</t>
    <rPh sb="0" eb="2">
      <t>ﾖｼﾅﾐ</t>
    </rPh>
    <phoneticPr fontId="2" type="halfwidthKatakana"/>
  </si>
  <si>
    <t>英寿</t>
    <rPh sb="0" eb="1">
      <t>ﾋﾃﾞ</t>
    </rPh>
    <rPh sb="1" eb="2">
      <t>ｺﾄﾌﾞｷ</t>
    </rPh>
    <phoneticPr fontId="2" type="halfwidthKatakana"/>
  </si>
  <si>
    <t>ﾖｼﾅﾐ</t>
  </si>
  <si>
    <t>ﾋﾃﾞﾄｼ</t>
  </si>
  <si>
    <t>YOSHINAMI</t>
  </si>
  <si>
    <t>Hidetoshi</t>
  </si>
  <si>
    <t>2010.6.2</t>
  </si>
  <si>
    <t>岩元</t>
    <rPh sb="0" eb="2">
      <t>ｲﾜﾓﾄ</t>
    </rPh>
    <phoneticPr fontId="2" type="halfwidthKatakana"/>
  </si>
  <si>
    <t>大翔</t>
    <rPh sb="0" eb="1">
      <t>ﾀﾞｲ</t>
    </rPh>
    <rPh sb="1" eb="2">
      <t>ｶｹﾙ</t>
    </rPh>
    <phoneticPr fontId="2" type="halfwidthKatakana"/>
  </si>
  <si>
    <t>ﾀﾞｲﾄ</t>
  </si>
  <si>
    <t>Daito</t>
  </si>
  <si>
    <t>五十嵐</t>
    <rPh sb="0" eb="3">
      <t>ｲｶﾗｼ</t>
    </rPh>
    <phoneticPr fontId="2" type="halfwidthKatakana"/>
  </si>
  <si>
    <t>由翔</t>
    <rPh sb="0" eb="1">
      <t>ﾕ</t>
    </rPh>
    <rPh sb="1" eb="2">
      <t>ｶｹﾙ</t>
    </rPh>
    <phoneticPr fontId="2" type="halfwidthKatakana"/>
  </si>
  <si>
    <t>ｲｶﾗｼ</t>
  </si>
  <si>
    <t>ﾕｲﾄ</t>
  </si>
  <si>
    <t>IKARASHI</t>
  </si>
  <si>
    <t>Yuito</t>
  </si>
  <si>
    <t>2010.8.4</t>
  </si>
  <si>
    <t>中川</t>
    <rPh sb="0" eb="2">
      <t>ﾅｶｶﾞﾜ</t>
    </rPh>
    <phoneticPr fontId="2" type="halfwidthKatakana"/>
  </si>
  <si>
    <t>獅音</t>
    <rPh sb="0" eb="1">
      <t>ｼ</t>
    </rPh>
    <rPh sb="1" eb="2">
      <t>ｵﾄ</t>
    </rPh>
    <phoneticPr fontId="2" type="halfwidthKatakana"/>
  </si>
  <si>
    <t>2009.9.19</t>
  </si>
  <si>
    <t>山路</t>
    <rPh sb="0" eb="2">
      <t>ﾔﾏｼﾞ</t>
    </rPh>
    <phoneticPr fontId="2" type="halfwidthKatakana"/>
  </si>
  <si>
    <t>優歩</t>
    <rPh sb="0" eb="1">
      <t>ﾕｳ</t>
    </rPh>
    <rPh sb="1" eb="2">
      <t>ﾎ</t>
    </rPh>
    <phoneticPr fontId="2" type="halfwidthKatakana"/>
  </si>
  <si>
    <t>ﾔﾏｼﾞ</t>
  </si>
  <si>
    <t>ﾕｳﾎ</t>
  </si>
  <si>
    <t>YAMAJI</t>
  </si>
  <si>
    <t>Yuho</t>
  </si>
  <si>
    <t>2010.8.13</t>
  </si>
  <si>
    <t>西村</t>
    <rPh sb="0" eb="2">
      <t>ﾆｼﾑﾗ</t>
    </rPh>
    <phoneticPr fontId="2" type="halfwidthKatakana"/>
  </si>
  <si>
    <t>健吾</t>
    <rPh sb="0" eb="1">
      <t>ｹﾝ</t>
    </rPh>
    <rPh sb="1" eb="2">
      <t>ｺﾞ</t>
    </rPh>
    <phoneticPr fontId="2" type="halfwidthKatakana"/>
  </si>
  <si>
    <t>2010.6.27</t>
  </si>
  <si>
    <t>中道</t>
    <rPh sb="0" eb="2">
      <t>ﾅｶﾐﾁ</t>
    </rPh>
    <phoneticPr fontId="2" type="halfwidthKatakana"/>
  </si>
  <si>
    <t>陽登</t>
    <rPh sb="0" eb="1">
      <t>ﾖｳ</t>
    </rPh>
    <rPh sb="1" eb="2">
      <t>ﾉﾎﾞﾙ</t>
    </rPh>
    <phoneticPr fontId="2" type="halfwidthKatakana"/>
  </si>
  <si>
    <t>ﾅｶﾐﾁ</t>
  </si>
  <si>
    <t>NAKAMICHI</t>
  </si>
  <si>
    <t>2011.1.8</t>
  </si>
  <si>
    <t>柳谷</t>
    <rPh sb="0" eb="2">
      <t>ﾔﾅｷﾞﾀﾆ</t>
    </rPh>
    <phoneticPr fontId="2" type="halfwidthKatakana"/>
  </si>
  <si>
    <t>柊吾</t>
    <rPh sb="0" eb="1">
      <t>ﾋｲﾗｷﾞ</t>
    </rPh>
    <rPh sb="1" eb="2">
      <t>ｺﾞ</t>
    </rPh>
    <phoneticPr fontId="2" type="halfwidthKatakana"/>
  </si>
  <si>
    <t>ﾔﾅｷﾞﾔ</t>
  </si>
  <si>
    <t>ｼｭｳｺﾞ</t>
  </si>
  <si>
    <t>YANAGIYA</t>
  </si>
  <si>
    <t>Shugo</t>
  </si>
  <si>
    <t>2010.12.3</t>
  </si>
  <si>
    <t>小野塚</t>
    <rPh sb="0" eb="3">
      <t>ｵﾉﾂﾞｶ</t>
    </rPh>
    <phoneticPr fontId="2" type="halfwidthKatakana"/>
  </si>
  <si>
    <t>怜央</t>
    <rPh sb="0" eb="1">
      <t>ﾚｲ</t>
    </rPh>
    <rPh sb="1" eb="2">
      <t>ｵｳ</t>
    </rPh>
    <phoneticPr fontId="2" type="halfwidthKatakana"/>
  </si>
  <si>
    <t>ｵﾉﾂﾞｶ</t>
  </si>
  <si>
    <t>ONOZUKA</t>
  </si>
  <si>
    <t>2011.1.11</t>
  </si>
  <si>
    <t>福島</t>
    <rPh sb="0" eb="2">
      <t>ﾌｸｼﾏ</t>
    </rPh>
    <phoneticPr fontId="2" type="halfwidthKatakana"/>
  </si>
  <si>
    <t>圭敦</t>
    <rPh sb="0" eb="1">
      <t>ｹｲ</t>
    </rPh>
    <rPh sb="1" eb="2">
      <t>ｱﾂｼ</t>
    </rPh>
    <phoneticPr fontId="2" type="halfwidthKatakana"/>
  </si>
  <si>
    <t>2010.8.9</t>
  </si>
  <si>
    <t>勝地</t>
    <rPh sb="0" eb="2">
      <t>ｶﾂﾁ</t>
    </rPh>
    <phoneticPr fontId="2" type="halfwidthKatakana"/>
  </si>
  <si>
    <t>那稀</t>
    <rPh sb="0" eb="1">
      <t>ﾅ</t>
    </rPh>
    <rPh sb="1" eb="2">
      <t>ﾏﾚ</t>
    </rPh>
    <phoneticPr fontId="2" type="halfwidthKatakana"/>
  </si>
  <si>
    <t>ﾄﾓｷ</t>
  </si>
  <si>
    <t>KATSUTI</t>
  </si>
  <si>
    <t>Tomoki</t>
  </si>
  <si>
    <t>2010.8.17</t>
  </si>
  <si>
    <t>煌羽河</t>
    <rPh sb="0" eb="1">
      <t>ｷﾗ</t>
    </rPh>
    <rPh sb="1" eb="2">
      <t>ﾊﾈ</t>
    </rPh>
    <rPh sb="2" eb="3">
      <t>ｶﾜ</t>
    </rPh>
    <phoneticPr fontId="2" type="halfwidthKatakana"/>
  </si>
  <si>
    <t>Kouga</t>
  </si>
  <si>
    <t>2010.6.8</t>
  </si>
  <si>
    <t>長塚</t>
    <rPh sb="0" eb="2">
      <t>ﾅｶﾞﾂｶ</t>
    </rPh>
    <phoneticPr fontId="2" type="halfwidthKatakana"/>
  </si>
  <si>
    <t>慎之介</t>
    <rPh sb="0" eb="3">
      <t>ｼﾝﾉｽｹ</t>
    </rPh>
    <phoneticPr fontId="2" type="halfwidthKatakana"/>
  </si>
  <si>
    <t>ﾅｶﾞﾂｶ</t>
  </si>
  <si>
    <t>ｼﾝﾉｽｹ</t>
  </si>
  <si>
    <t>NAGATSUKA</t>
  </si>
  <si>
    <t>Sinnosuke</t>
  </si>
  <si>
    <t>2010.04.24</t>
  </si>
  <si>
    <t>金築</t>
    <rPh sb="0" eb="2">
      <t>ｶﾈﾂｷ</t>
    </rPh>
    <phoneticPr fontId="2" type="halfwidthKatakana"/>
  </si>
  <si>
    <t>慧紀</t>
    <rPh sb="0" eb="1">
      <t>ｻﾄ</t>
    </rPh>
    <rPh sb="1" eb="2">
      <t>ｷ</t>
    </rPh>
    <phoneticPr fontId="2" type="halfwidthKatakana"/>
  </si>
  <si>
    <t>ｶﾈﾂｷ</t>
  </si>
  <si>
    <t>ｻﾄｷ</t>
  </si>
  <si>
    <t>KANETSUKI</t>
  </si>
  <si>
    <t>Satoki</t>
  </si>
  <si>
    <t>2010.08.29</t>
  </si>
  <si>
    <t>瀬川</t>
    <rPh sb="0" eb="2">
      <t>ｾｶﾞﾜ</t>
    </rPh>
    <phoneticPr fontId="2" type="halfwidthKatakana"/>
  </si>
  <si>
    <t>伊織</t>
    <rPh sb="0" eb="2">
      <t>ｲｵﾘ</t>
    </rPh>
    <phoneticPr fontId="2" type="halfwidthKatakana"/>
  </si>
  <si>
    <t>IORI</t>
  </si>
  <si>
    <t>白岩</t>
    <rPh sb="0" eb="2">
      <t>ｼﾗｲﾜ</t>
    </rPh>
    <phoneticPr fontId="2" type="halfwidthKatakana"/>
  </si>
  <si>
    <t>晟</t>
    <rPh sb="0" eb="1">
      <t>ｼﾞｮｳ</t>
    </rPh>
    <phoneticPr fontId="2" type="halfwidthKatakana"/>
  </si>
  <si>
    <t>ｼﾗｲﾜ</t>
  </si>
  <si>
    <t>SHIRAIWA</t>
  </si>
  <si>
    <t>2011.02.08</t>
  </si>
  <si>
    <t>上河</t>
    <rPh sb="0" eb="2">
      <t>ｳｴｶﾜ</t>
    </rPh>
    <phoneticPr fontId="2" type="halfwidthKatakana"/>
  </si>
  <si>
    <t>知生</t>
    <rPh sb="0" eb="1">
      <t>ﾄﾓ</t>
    </rPh>
    <rPh sb="1" eb="2">
      <t>ｷ</t>
    </rPh>
    <phoneticPr fontId="2" type="halfwidthKatakana"/>
  </si>
  <si>
    <t>ｳｴｶﾜ</t>
  </si>
  <si>
    <t>UEKAWA</t>
  </si>
  <si>
    <t>2010.06.17</t>
  </si>
  <si>
    <t>齋木</t>
    <rPh sb="0" eb="2">
      <t>ｻｲｷ</t>
    </rPh>
    <phoneticPr fontId="2" type="halfwidthKatakana"/>
  </si>
  <si>
    <t>大跳</t>
    <rPh sb="0" eb="1">
      <t>ﾀﾞｲ</t>
    </rPh>
    <rPh sb="1" eb="2">
      <t>ﾄ</t>
    </rPh>
    <phoneticPr fontId="2" type="halfwidthKatakana"/>
  </si>
  <si>
    <t>ｻｲｷ</t>
  </si>
  <si>
    <t>SAIKI</t>
  </si>
  <si>
    <t>2010.10.18</t>
  </si>
  <si>
    <t>西川</t>
    <rPh sb="0" eb="2">
      <t>ﾆｼｶﾜ</t>
    </rPh>
    <phoneticPr fontId="2" type="halfwidthKatakana"/>
  </si>
  <si>
    <t>真司</t>
    <rPh sb="0" eb="2">
      <t>ｼﾝｼﾞ</t>
    </rPh>
    <phoneticPr fontId="2" type="halfwidthKatakana"/>
  </si>
  <si>
    <t>ﾆｼｶﾜ</t>
  </si>
  <si>
    <t>ｼﾝｼﾞ</t>
  </si>
  <si>
    <t>NISHIKAWA</t>
  </si>
  <si>
    <t>Shinji</t>
  </si>
  <si>
    <t>2010.11.18</t>
  </si>
  <si>
    <t>金本</t>
    <rPh sb="0" eb="2">
      <t>ｶﾈﾓﾄ</t>
    </rPh>
    <phoneticPr fontId="2" type="halfwidthKatakana"/>
  </si>
  <si>
    <t>啓仁</t>
    <rPh sb="0" eb="1">
      <t>ｹｲ</t>
    </rPh>
    <rPh sb="1" eb="2">
      <t>ｼﾞﾝ</t>
    </rPh>
    <phoneticPr fontId="2" type="halfwidthKatakana"/>
  </si>
  <si>
    <t>ｹｲｼﾞﾝ</t>
  </si>
  <si>
    <t>Keijin</t>
  </si>
  <si>
    <t>2011.01.12</t>
  </si>
  <si>
    <t>創介</t>
    <rPh sb="0" eb="2">
      <t>ｿｳｽｹ</t>
    </rPh>
    <phoneticPr fontId="2" type="halfwidthKatakana"/>
  </si>
  <si>
    <t>ｿｳｽｹ</t>
  </si>
  <si>
    <t>Sosuke</t>
  </si>
  <si>
    <t>2010.05.08</t>
  </si>
  <si>
    <t>青野</t>
    <rPh sb="0" eb="2">
      <t>ｱｵﾉ</t>
    </rPh>
    <phoneticPr fontId="2" type="halfwidthKatakana"/>
  </si>
  <si>
    <t>悠大</t>
    <rPh sb="0" eb="2">
      <t>ﾕｳﾀﾞｲ</t>
    </rPh>
    <phoneticPr fontId="2" type="halfwidthKatakana"/>
  </si>
  <si>
    <t>ｱｵﾉ</t>
  </si>
  <si>
    <t>AONO</t>
  </si>
  <si>
    <t>悠里</t>
    <rPh sb="0" eb="1">
      <t>ﾕｳ</t>
    </rPh>
    <rPh sb="1" eb="2">
      <t>ｻﾄ</t>
    </rPh>
    <phoneticPr fontId="2" type="halfwidthKatakana"/>
  </si>
  <si>
    <t>ユウリ</t>
  </si>
  <si>
    <t>滝本</t>
    <rPh sb="0" eb="2">
      <t>ﾀｷﾓﾄ</t>
    </rPh>
    <phoneticPr fontId="2" type="halfwidthKatakana"/>
  </si>
  <si>
    <t>陽生</t>
    <rPh sb="0" eb="1">
      <t>ﾊﾙ</t>
    </rPh>
    <rPh sb="1" eb="2">
      <t>ｾｲ</t>
    </rPh>
    <phoneticPr fontId="2" type="halfwidthKatakana"/>
  </si>
  <si>
    <t>ﾀｷﾓﾄ</t>
  </si>
  <si>
    <t>ハルキ</t>
  </si>
  <si>
    <t>TAKIMOTO</t>
  </si>
  <si>
    <t>2010.09.28</t>
  </si>
  <si>
    <t>髙木</t>
    <rPh sb="0" eb="2">
      <t>ﾀｶｷﾞ</t>
    </rPh>
    <phoneticPr fontId="2" type="halfwidthKatakana"/>
  </si>
  <si>
    <t>啓吾</t>
    <rPh sb="0" eb="2">
      <t>ｹｲｺﾞ</t>
    </rPh>
    <phoneticPr fontId="2" type="halfwidthKatakana"/>
  </si>
  <si>
    <t>ｹｲｺﾞ</t>
  </si>
  <si>
    <t>Keigo</t>
  </si>
  <si>
    <t>2010.11.13</t>
  </si>
  <si>
    <t>寳田</t>
    <rPh sb="0" eb="2">
      <t>ﾎｳﾀﾞ</t>
    </rPh>
    <phoneticPr fontId="2" type="halfwidthKatakana"/>
  </si>
  <si>
    <t>蒼一郎</t>
    <rPh sb="0" eb="3">
      <t>ｿｳｲﾁﾛｳ</t>
    </rPh>
    <phoneticPr fontId="2" type="halfwidthKatakana"/>
  </si>
  <si>
    <t>ﾎｳﾀﾞ</t>
  </si>
  <si>
    <t>HODA</t>
  </si>
  <si>
    <t>2010.05.14</t>
  </si>
  <si>
    <t>市川</t>
    <rPh sb="0" eb="2">
      <t>ｲﾁｶﾜ</t>
    </rPh>
    <phoneticPr fontId="2" type="halfwidthKatakana"/>
  </si>
  <si>
    <t>拓児</t>
    <rPh sb="0" eb="1">
      <t>ﾀｸ</t>
    </rPh>
    <rPh sb="1" eb="2">
      <t>ｼﾞ</t>
    </rPh>
    <phoneticPr fontId="2" type="halfwidthKatakana"/>
  </si>
  <si>
    <t>ﾀｸｼﾞ</t>
  </si>
  <si>
    <t>Takuji</t>
  </si>
  <si>
    <t>2010.09.26</t>
  </si>
  <si>
    <t>唐澤</t>
    <rPh sb="0" eb="2">
      <t>ｶﾗｻﾜ</t>
    </rPh>
    <phoneticPr fontId="2" type="halfwidthKatakana"/>
  </si>
  <si>
    <t>虎壱</t>
    <rPh sb="0" eb="1">
      <t>ﾄﾗ</t>
    </rPh>
    <rPh sb="1" eb="2">
      <t>ｲﾁ</t>
    </rPh>
    <phoneticPr fontId="2" type="halfwidthKatakana"/>
  </si>
  <si>
    <t>コイチ</t>
  </si>
  <si>
    <t>Koichi</t>
  </si>
  <si>
    <t>2010.04.19</t>
  </si>
  <si>
    <t>凛人</t>
    <rPh sb="0" eb="1">
      <t>ﾘﾝ</t>
    </rPh>
    <rPh sb="1" eb="2">
      <t>ﾋﾄ</t>
    </rPh>
    <phoneticPr fontId="2" type="halfwidthKatakana"/>
  </si>
  <si>
    <t>リント</t>
  </si>
  <si>
    <t>Rinto</t>
  </si>
  <si>
    <t>2010.10.19</t>
  </si>
  <si>
    <t>馬場</t>
    <rPh sb="0" eb="2">
      <t>ﾊﾞﾊﾞ</t>
    </rPh>
    <phoneticPr fontId="2" type="halfwidthKatakana"/>
  </si>
  <si>
    <t>一輝</t>
    <rPh sb="0" eb="2">
      <t>ｶｽﾞｷ</t>
    </rPh>
    <phoneticPr fontId="2" type="halfwidthKatakana"/>
  </si>
  <si>
    <t>2011.01.28</t>
  </si>
  <si>
    <t>甫仮</t>
    <rPh sb="0" eb="2">
      <t>ﾎｶﾘ</t>
    </rPh>
    <phoneticPr fontId="2" type="halfwidthKatakana"/>
  </si>
  <si>
    <t>颯大</t>
    <rPh sb="0" eb="2">
      <t>ｿｳﾀ</t>
    </rPh>
    <phoneticPr fontId="2" type="halfwidthKatakana"/>
  </si>
  <si>
    <t>ﾎｶﾘ</t>
  </si>
  <si>
    <t>ソウタ</t>
  </si>
  <si>
    <t>HOKARI</t>
  </si>
  <si>
    <t>関</t>
    <rPh sb="0" eb="1">
      <t>ｾｷ</t>
    </rPh>
    <phoneticPr fontId="2" type="halfwidthKatakana"/>
  </si>
  <si>
    <t>絆人</t>
    <rPh sb="0" eb="1">
      <t>ｷｽﾞﾅ</t>
    </rPh>
    <rPh sb="1" eb="2">
      <t>ﾋﾄ</t>
    </rPh>
    <phoneticPr fontId="2" type="halfwidthKatakana"/>
  </si>
  <si>
    <t>ｾｷ</t>
  </si>
  <si>
    <t>ハント</t>
  </si>
  <si>
    <t>SEKI</t>
  </si>
  <si>
    <t>Hanto</t>
  </si>
  <si>
    <t>2008.05.08</t>
  </si>
  <si>
    <t>木戸地</t>
    <rPh sb="0" eb="2">
      <t>ｷﾄﾞ</t>
    </rPh>
    <rPh sb="2" eb="3">
      <t>ｼﾞ</t>
    </rPh>
    <phoneticPr fontId="2" type="halfwidthKatakana"/>
  </si>
  <si>
    <t>高聖</t>
    <rPh sb="0" eb="1">
      <t>ｺｳ</t>
    </rPh>
    <rPh sb="1" eb="2">
      <t>ｾｲ</t>
    </rPh>
    <phoneticPr fontId="2" type="halfwidthKatakana"/>
  </si>
  <si>
    <t>ｷﾄﾞｼﾞ</t>
  </si>
  <si>
    <t>KIDOJI</t>
  </si>
  <si>
    <t>本間</t>
    <rPh sb="0" eb="2">
      <t>ﾎﾝﾏ</t>
    </rPh>
    <phoneticPr fontId="2" type="halfwidthKatakana"/>
  </si>
  <si>
    <t>ﾎﾝﾏ</t>
  </si>
  <si>
    <t>HOMMA</t>
  </si>
  <si>
    <t>2010.05.21</t>
  </si>
  <si>
    <t>溝渕</t>
    <rPh sb="0" eb="2">
      <t>ﾐｿﾞﾌﾞﾁ</t>
    </rPh>
    <phoneticPr fontId="2" type="halfwidthKatakana"/>
  </si>
  <si>
    <t>俊斗</t>
    <rPh sb="0" eb="1">
      <t>ｼｭﾝ</t>
    </rPh>
    <rPh sb="1" eb="2">
      <t>ﾄ</t>
    </rPh>
    <phoneticPr fontId="2" type="halfwidthKatakana"/>
  </si>
  <si>
    <t>ﾐｿﾞﾌﾞﾁ</t>
  </si>
  <si>
    <t>ｼｭﾝﾄ</t>
  </si>
  <si>
    <t>MIZOBUCHI</t>
  </si>
  <si>
    <t>Syunto</t>
  </si>
  <si>
    <t>2008.09.25</t>
  </si>
  <si>
    <t>井上</t>
    <rPh sb="0" eb="2">
      <t>ｲﾉｳｴ</t>
    </rPh>
    <phoneticPr fontId="2" type="halfwidthKatakana"/>
  </si>
  <si>
    <t>翔太郎</t>
    <rPh sb="0" eb="3">
      <t>ｼｮｳﾀﾛｳ</t>
    </rPh>
    <phoneticPr fontId="2" type="halfwidthKatakana"/>
  </si>
  <si>
    <t>INIUE</t>
  </si>
  <si>
    <t>Syotaro</t>
  </si>
  <si>
    <t>2010.08.27</t>
  </si>
  <si>
    <t>柏熊</t>
  </si>
  <si>
    <t>隆太</t>
  </si>
  <si>
    <t>ｶｼｸﾏ</t>
  </si>
  <si>
    <t>ﾘｭｳﾀ</t>
  </si>
  <si>
    <t>KASHIKUMA</t>
  </si>
  <si>
    <t>Ryuta</t>
  </si>
  <si>
    <t>2010.07.13</t>
  </si>
  <si>
    <t>2010.12.14</t>
  </si>
  <si>
    <t>栗城</t>
  </si>
  <si>
    <t>旬平</t>
  </si>
  <si>
    <t>ｸﾘｷ</t>
  </si>
  <si>
    <t>ｼｭﾝﾍﾟｲ</t>
  </si>
  <si>
    <t>KURIKI</t>
  </si>
  <si>
    <t>Shunpei</t>
  </si>
  <si>
    <t>2010.04.18</t>
  </si>
  <si>
    <t>赤羽</t>
  </si>
  <si>
    <t>陽輝</t>
  </si>
  <si>
    <t>ｱｶﾊﾈ</t>
  </si>
  <si>
    <t>AKAHANE</t>
  </si>
  <si>
    <t>2010.05.18</t>
  </si>
  <si>
    <t>齋藤</t>
  </si>
  <si>
    <t>ジャリルケイセル</t>
  </si>
  <si>
    <t>ｼﾞｬﾘﾙｹｲｾﾙ</t>
  </si>
  <si>
    <t>Jarirukeiseru</t>
  </si>
  <si>
    <t>陽介</t>
  </si>
  <si>
    <t>ﾖｳｽｹ</t>
  </si>
  <si>
    <t>Yosuke</t>
  </si>
  <si>
    <t>2010.07.15</t>
  </si>
  <si>
    <t>野﨑</t>
  </si>
  <si>
    <t>蒼空</t>
  </si>
  <si>
    <t>ﾉｻﾞｷ</t>
  </si>
  <si>
    <t>NOZAKI</t>
  </si>
  <si>
    <t>2010.08.03</t>
  </si>
  <si>
    <t>土井</t>
  </si>
  <si>
    <t>大範</t>
  </si>
  <si>
    <t>ﾄﾞｲ</t>
  </si>
  <si>
    <t>ﾋﾛﾉﾘ</t>
  </si>
  <si>
    <t>DOI</t>
  </si>
  <si>
    <t>Hironori</t>
  </si>
  <si>
    <t>2010.10.01</t>
  </si>
  <si>
    <t>上野</t>
  </si>
  <si>
    <t>優斗</t>
  </si>
  <si>
    <t>2011.02.09</t>
  </si>
  <si>
    <t>南家</t>
  </si>
  <si>
    <t>ﾐﾅﾐﾔ</t>
  </si>
  <si>
    <t>MINAMIYA</t>
  </si>
  <si>
    <t>2010.08.06</t>
  </si>
  <si>
    <t>平野</t>
  </si>
  <si>
    <t>2010.12.19</t>
  </si>
  <si>
    <t>莉仁</t>
  </si>
  <si>
    <t>ﾘﾄ</t>
  </si>
  <si>
    <t>Rito</t>
  </si>
  <si>
    <t>2010.06.28</t>
  </si>
  <si>
    <t>杉山</t>
  </si>
  <si>
    <t>琉</t>
  </si>
  <si>
    <t>ｽｷﾞﾔﾏ</t>
  </si>
  <si>
    <t>SUGIYAMA</t>
  </si>
  <si>
    <t>2010.07.12</t>
  </si>
  <si>
    <t>拓実</t>
  </si>
  <si>
    <t>ﾁﾊﾞ</t>
  </si>
  <si>
    <t>2011.01.18</t>
  </si>
  <si>
    <t>會田</t>
    <rPh sb="0" eb="2">
      <t>アイダ</t>
    </rPh>
    <phoneticPr fontId="2"/>
  </si>
  <si>
    <t>橙太</t>
  </si>
  <si>
    <t>ｱｲﾀﾞ</t>
  </si>
  <si>
    <t>ﾄｵﾀ</t>
  </si>
  <si>
    <t>AIDA</t>
  </si>
  <si>
    <t>Tota</t>
  </si>
  <si>
    <t>佐伯</t>
    <rPh sb="0" eb="2">
      <t>ｻｴｷ</t>
    </rPh>
    <phoneticPr fontId="2" type="halfwidthKatakana"/>
  </si>
  <si>
    <t>泰河</t>
    <rPh sb="0" eb="2">
      <t>ﾀｲｶﾞ</t>
    </rPh>
    <phoneticPr fontId="2" type="halfwidthKatakana"/>
  </si>
  <si>
    <t>ｻｴｷ</t>
  </si>
  <si>
    <t>SAEKI</t>
  </si>
  <si>
    <t>2010.5.6</t>
  </si>
  <si>
    <t>伊原</t>
  </si>
  <si>
    <t>竜空</t>
  </si>
  <si>
    <t>イハラ</t>
  </si>
  <si>
    <t>リク</t>
  </si>
  <si>
    <t>IHARA</t>
  </si>
  <si>
    <t>2010.09.11</t>
  </si>
  <si>
    <t>片桐</t>
  </si>
  <si>
    <t>凌輝</t>
  </si>
  <si>
    <t>カタギリ</t>
  </si>
  <si>
    <t>リョウキ</t>
  </si>
  <si>
    <t>KATAGIRI</t>
  </si>
  <si>
    <t>Ryoki</t>
  </si>
  <si>
    <t>2011.01.07</t>
  </si>
  <si>
    <t>柿沼</t>
  </si>
  <si>
    <t>優虎</t>
  </si>
  <si>
    <t>カキヌマ</t>
  </si>
  <si>
    <t>ユウト</t>
  </si>
  <si>
    <t>KAKINUMA</t>
  </si>
  <si>
    <t>Uto</t>
  </si>
  <si>
    <t>2010.10.16</t>
  </si>
  <si>
    <t>慶一</t>
  </si>
  <si>
    <t>ケイイチ</t>
  </si>
  <si>
    <t>Keiiti</t>
  </si>
  <si>
    <t>田邉</t>
  </si>
  <si>
    <t>瑠輝葵</t>
  </si>
  <si>
    <t>タナベ</t>
  </si>
  <si>
    <t>ルキア</t>
  </si>
  <si>
    <t>2010.12.30</t>
  </si>
  <si>
    <t>嶋田</t>
  </si>
  <si>
    <t>シマダ</t>
  </si>
  <si>
    <t>新居田</t>
    <rPh sb="0" eb="3">
      <t>ニイダ</t>
    </rPh>
    <phoneticPr fontId="2"/>
  </si>
  <si>
    <t>暁信</t>
    <rPh sb="0" eb="1">
      <t>アカツキ</t>
    </rPh>
    <rPh sb="1" eb="2">
      <t>シン</t>
    </rPh>
    <phoneticPr fontId="2"/>
  </si>
  <si>
    <t>ｱｷﾉﾌﾞ</t>
  </si>
  <si>
    <t>Akinobu</t>
  </si>
  <si>
    <t>ｶﾂｼｶﾁｭｳ</t>
    <phoneticPr fontId="1"/>
  </si>
  <si>
    <t>浦安中</t>
  </si>
  <si>
    <t>下貝塚中</t>
  </si>
  <si>
    <t>高洲中</t>
  </si>
  <si>
    <t>高谷中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</si>
  <si>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</si>
  <si>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</si>
  <si>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</si>
  <si>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</si>
  <si>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</si>
  <si>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</si>
  <si>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</si>
  <si>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</si>
  <si>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</si>
  <si>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</si>
  <si>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</si>
  <si>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</si>
  <si>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</si>
  <si>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</si>
  <si>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</si>
  <si>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</si>
  <si>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</si>
  <si>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</si>
  <si>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和洋国府台中</t>
  </si>
  <si>
    <t>船橋芝山中</t>
  </si>
  <si>
    <t>市川七中</t>
  </si>
  <si>
    <t>南行徳中</t>
  </si>
  <si>
    <t>塩浜学園中</t>
  </si>
  <si>
    <t>国府台女子中</t>
  </si>
  <si>
    <t>田中</t>
    <rPh sb="0" eb="2">
      <t>タナカ</t>
    </rPh>
    <phoneticPr fontId="2"/>
  </si>
  <si>
    <t>ﾏﾂｻﾞｷ</t>
  </si>
  <si>
    <t>MATSUZAKI</t>
  </si>
  <si>
    <t>ｻﾄﾐ</t>
  </si>
  <si>
    <t>Satomi</t>
  </si>
  <si>
    <t>SENO</t>
  </si>
  <si>
    <t>ﾅｶﾓﾘ</t>
  </si>
  <si>
    <t>NAKAMORI</t>
  </si>
  <si>
    <t>ﾌｼﾞﾓﾄ</t>
  </si>
  <si>
    <t>ﾘｻ</t>
  </si>
  <si>
    <t>Risa</t>
  </si>
  <si>
    <t>ｱﾀﾞﾁ</t>
  </si>
  <si>
    <t>ADACHI</t>
  </si>
  <si>
    <t>Saya</t>
  </si>
  <si>
    <t>ｷﾀｼﾞﾏ</t>
  </si>
  <si>
    <t>ﾂﾊﾞｻ</t>
  </si>
  <si>
    <t>Tsubasa</t>
  </si>
  <si>
    <t>ﾕｷﾉ</t>
  </si>
  <si>
    <t>Yukino</t>
  </si>
  <si>
    <t>2010.1.3</t>
  </si>
  <si>
    <t>ﾐｻｷ</t>
  </si>
  <si>
    <t>Misaki</t>
  </si>
  <si>
    <t>ｶｵ</t>
  </si>
  <si>
    <t>Kao</t>
  </si>
  <si>
    <t>ｻｸﾏ</t>
  </si>
  <si>
    <t>SAKUMA</t>
  </si>
  <si>
    <t>ｻﾔ</t>
  </si>
  <si>
    <t>ﾓﾘﾓﾄ</t>
  </si>
  <si>
    <t>MORIMOTO</t>
  </si>
  <si>
    <t>Reika</t>
  </si>
  <si>
    <t>ﾏｻｷ</t>
  </si>
  <si>
    <t>2010.10.24</t>
  </si>
  <si>
    <t>2010.11.26</t>
  </si>
  <si>
    <t>2010.5.18</t>
  </si>
  <si>
    <t>村田</t>
  </si>
  <si>
    <t>ﾑﾗﾀ</t>
  </si>
  <si>
    <t>MURATA</t>
  </si>
  <si>
    <t>ﾀｶｲ</t>
  </si>
  <si>
    <t>TAKAI</t>
  </si>
  <si>
    <t>ﾎｼﾉ</t>
  </si>
  <si>
    <t>HOSHINO</t>
  </si>
  <si>
    <t>2010.10.27</t>
  </si>
  <si>
    <t>2010.7.22</t>
  </si>
  <si>
    <t>ﾐﾜ</t>
  </si>
  <si>
    <t>Miwa</t>
  </si>
  <si>
    <t>2010.8.7</t>
  </si>
  <si>
    <t>KIDA</t>
  </si>
  <si>
    <t>2011.2.24</t>
  </si>
  <si>
    <t>2010.11.23</t>
  </si>
  <si>
    <t>Masaki</t>
  </si>
  <si>
    <t>山田</t>
  </si>
  <si>
    <t>齋藤</t>
    <rPh sb="0" eb="2">
      <t>ｻｲﾄｳ</t>
    </rPh>
    <phoneticPr fontId="2" type="halfwidthKatakana"/>
  </si>
  <si>
    <t>宮内</t>
    <rPh sb="0" eb="2">
      <t>ﾐﾔｳﾁ</t>
    </rPh>
    <phoneticPr fontId="2" type="halfwidthKatakana"/>
  </si>
  <si>
    <t>ﾐﾔｳﾁ</t>
  </si>
  <si>
    <t>MIYAUCHI</t>
  </si>
  <si>
    <t>ｹﾝｼﾝ</t>
  </si>
  <si>
    <t>Kenshin</t>
  </si>
  <si>
    <t>Yuichi</t>
  </si>
  <si>
    <t>太陽</t>
    <rPh sb="0" eb="2">
      <t>タイヨウ</t>
    </rPh>
    <phoneticPr fontId="2"/>
  </si>
  <si>
    <t>YURI</t>
  </si>
  <si>
    <t>ｼﾊﾞﾀ</t>
  </si>
  <si>
    <t>SHIBATA</t>
  </si>
  <si>
    <t>ｲｵ</t>
  </si>
  <si>
    <t>Io</t>
  </si>
  <si>
    <t>亮太</t>
    <rPh sb="0" eb="2">
      <t>リョウタ</t>
    </rPh>
    <phoneticPr fontId="2"/>
  </si>
  <si>
    <t>2008.12.16</t>
  </si>
  <si>
    <t>Kensuke</t>
  </si>
  <si>
    <t>2009.4.5</t>
  </si>
  <si>
    <t>春樹</t>
  </si>
  <si>
    <t>柴田</t>
  </si>
  <si>
    <t>ｲﾜｾ</t>
  </si>
  <si>
    <t>IWASE</t>
  </si>
  <si>
    <t>ﾌｼﾞｼﾏ</t>
  </si>
  <si>
    <t>YUKI</t>
  </si>
  <si>
    <t>2010.8.15</t>
  </si>
  <si>
    <t>2010.4.20</t>
  </si>
  <si>
    <t>葛飾中</t>
    <phoneticPr fontId="1"/>
  </si>
  <si>
    <t>飛塚</t>
    <rPh sb="0" eb="2">
      <t>ﾄﾋﾞﾂｶ</t>
    </rPh>
    <phoneticPr fontId="2" type="halfwidthKatakana"/>
  </si>
  <si>
    <t>喜輔</t>
    <rPh sb="0" eb="2">
      <t>ｷｽｹ</t>
    </rPh>
    <phoneticPr fontId="2" type="halfwidthKatakana"/>
  </si>
  <si>
    <t>5.8</t>
  </si>
  <si>
    <t>ﾄﾋﾞﾂｶ</t>
  </si>
  <si>
    <t>ｷｽｹ</t>
  </si>
  <si>
    <t>TOBITSUKA</t>
  </si>
  <si>
    <t>Kisuke</t>
  </si>
  <si>
    <t>佐藤</t>
    <rPh sb="0" eb="2">
      <t>ｻﾄｳ</t>
    </rPh>
    <phoneticPr fontId="2" type="halfwidthKatakana"/>
  </si>
  <si>
    <t>兼信</t>
    <rPh sb="0" eb="2">
      <t>ｶﾈﾉﾌﾞ</t>
    </rPh>
    <phoneticPr fontId="2" type="halfwidthKatakana"/>
  </si>
  <si>
    <t>2010.05.30</t>
  </si>
  <si>
    <t>越塚</t>
  </si>
  <si>
    <t>奈良</t>
  </si>
  <si>
    <t>福富</t>
  </si>
  <si>
    <t>矢村</t>
  </si>
  <si>
    <t>荻野</t>
  </si>
  <si>
    <t>JANG</t>
  </si>
  <si>
    <t>HAJUN</t>
  </si>
  <si>
    <t>ｼﾞｬﾝ</t>
  </si>
  <si>
    <t>ﾊｼﾞｭﾝ</t>
  </si>
  <si>
    <t>Hajun</t>
  </si>
  <si>
    <t>2008.1.14</t>
  </si>
  <si>
    <t>KOR</t>
  </si>
  <si>
    <t>SRI　</t>
  </si>
  <si>
    <t>岩本</t>
  </si>
  <si>
    <t>龍一</t>
  </si>
  <si>
    <t>ﾘｭｳｲﾁ</t>
  </si>
  <si>
    <t>Ryuichi</t>
  </si>
  <si>
    <t>2010.09.16</t>
  </si>
  <si>
    <t>星空</t>
  </si>
  <si>
    <t>2010.10.03</t>
  </si>
  <si>
    <t>藤本</t>
  </si>
  <si>
    <t>渉</t>
  </si>
  <si>
    <t>FUZIMOTO</t>
  </si>
  <si>
    <t>菅野</t>
  </si>
  <si>
    <t>真樹</t>
  </si>
  <si>
    <t>ｶﾝﾉ</t>
  </si>
  <si>
    <t>KANNO</t>
  </si>
  <si>
    <t>2011.03.23</t>
  </si>
  <si>
    <t>日高</t>
    <rPh sb="0" eb="2">
      <t>ﾋﾀﾞｶ</t>
    </rPh>
    <phoneticPr fontId="2" type="halfwidthKatakana"/>
  </si>
  <si>
    <t>良康</t>
    <rPh sb="0" eb="1">
      <t>ﾘｮｳ</t>
    </rPh>
    <rPh sb="1" eb="2">
      <t>ﾔｽｼ</t>
    </rPh>
    <phoneticPr fontId="2" type="halfwidthKatakana"/>
  </si>
  <si>
    <t>5.10</t>
  </si>
  <si>
    <t>ﾋﾀﾞｶ</t>
  </si>
  <si>
    <t>ﾖｼﾐﾁ</t>
  </si>
  <si>
    <t>HIDAKA</t>
  </si>
  <si>
    <t>Yoshimichi</t>
  </si>
  <si>
    <t>2010.08.25</t>
  </si>
  <si>
    <t>堀木</t>
  </si>
  <si>
    <t>星那</t>
  </si>
  <si>
    <t>5.12</t>
  </si>
  <si>
    <t>ホリキ</t>
  </si>
  <si>
    <t>セイナ</t>
  </si>
  <si>
    <t>HORIKI</t>
  </si>
  <si>
    <t>関口</t>
  </si>
  <si>
    <t>銀時</t>
  </si>
  <si>
    <t>セキグチ</t>
  </si>
  <si>
    <t>ギントキ</t>
  </si>
  <si>
    <t>Gintoki</t>
  </si>
  <si>
    <t>2011.04.11</t>
  </si>
  <si>
    <t>山口</t>
  </si>
  <si>
    <t>柊</t>
  </si>
  <si>
    <t>ヤマグチ</t>
  </si>
  <si>
    <t>シュウ</t>
  </si>
  <si>
    <t xml:space="preserve">YAMAGUCHI </t>
  </si>
  <si>
    <t>増子</t>
  </si>
  <si>
    <t>駿作</t>
  </si>
  <si>
    <t>マシコ</t>
  </si>
  <si>
    <t>シュンサク</t>
  </si>
  <si>
    <t>MASIKO</t>
  </si>
  <si>
    <t>Shunsaku</t>
  </si>
  <si>
    <t>2010.07.10</t>
  </si>
  <si>
    <t>有森</t>
  </si>
  <si>
    <t>咲太郎</t>
  </si>
  <si>
    <t>アリモリ</t>
  </si>
  <si>
    <t>ショウタロウ</t>
  </si>
  <si>
    <t xml:space="preserve">ARIMORI </t>
  </si>
  <si>
    <t>2010.05.22</t>
  </si>
  <si>
    <t>河合</t>
  </si>
  <si>
    <t>優希</t>
  </si>
  <si>
    <t>カワイ</t>
  </si>
  <si>
    <t>ユウキ</t>
  </si>
  <si>
    <t>櫂人</t>
  </si>
  <si>
    <t>アベ</t>
  </si>
  <si>
    <t>カイト</t>
  </si>
  <si>
    <t xml:space="preserve">ABE </t>
  </si>
  <si>
    <t>嘉藤</t>
  </si>
  <si>
    <t>裕</t>
  </si>
  <si>
    <t>カトウ</t>
  </si>
  <si>
    <t>ユウ</t>
  </si>
  <si>
    <t xml:space="preserve">Yu </t>
  </si>
  <si>
    <t>2011.02.15</t>
  </si>
  <si>
    <t>晴逞</t>
  </si>
  <si>
    <t>ハルタ</t>
  </si>
  <si>
    <t>Haruta</t>
  </si>
  <si>
    <t>湯川</t>
  </si>
  <si>
    <t>陽大</t>
  </si>
  <si>
    <t>ユカワ</t>
  </si>
  <si>
    <t>ハルト</t>
  </si>
  <si>
    <t>YUKAWA</t>
  </si>
  <si>
    <t>2010.11.02</t>
  </si>
  <si>
    <t>吉村</t>
  </si>
  <si>
    <t>ヨシムラ</t>
  </si>
  <si>
    <t>金子</t>
  </si>
  <si>
    <t>慧</t>
  </si>
  <si>
    <t>カネコ</t>
  </si>
  <si>
    <t>サトイ</t>
  </si>
  <si>
    <t>Satoi</t>
  </si>
  <si>
    <t>琉之介</t>
  </si>
  <si>
    <t>オカモト</t>
  </si>
  <si>
    <t>リュウノスケ</t>
  </si>
  <si>
    <t>2010.04.03</t>
  </si>
  <si>
    <t>但馬</t>
  </si>
  <si>
    <t>頼季</t>
  </si>
  <si>
    <t>タジマ</t>
  </si>
  <si>
    <t>ライキ</t>
  </si>
  <si>
    <t xml:space="preserve">TAJIMA </t>
  </si>
  <si>
    <t>Raiki</t>
  </si>
  <si>
    <t>2010.06.06</t>
  </si>
  <si>
    <t>矢ヶ部</t>
  </si>
  <si>
    <t>王陽仁</t>
  </si>
  <si>
    <t>ヤカベ</t>
  </si>
  <si>
    <t>オヒニ</t>
  </si>
  <si>
    <t>YAKABE</t>
  </si>
  <si>
    <t xml:space="preserve">Ohini </t>
  </si>
  <si>
    <t>浦浜</t>
  </si>
  <si>
    <t>幸人</t>
  </si>
  <si>
    <t>ウラハマ</t>
  </si>
  <si>
    <t>ユキト</t>
  </si>
  <si>
    <t>URAHAMA</t>
  </si>
  <si>
    <t>2010.05.16</t>
  </si>
  <si>
    <t>髙嶋</t>
  </si>
  <si>
    <t>佑一</t>
  </si>
  <si>
    <t>タカシマ</t>
  </si>
  <si>
    <t>ユウイチ</t>
  </si>
  <si>
    <t>TAKASIMA</t>
  </si>
  <si>
    <t>2011.02.14</t>
  </si>
  <si>
    <t>ライデンシャニービナロン</t>
  </si>
  <si>
    <t>Raidenshanibinaron</t>
  </si>
  <si>
    <t>矢野</t>
    <rPh sb="0" eb="2">
      <t>ﾔﾉ</t>
    </rPh>
    <phoneticPr fontId="2" type="halfwidthKatakana"/>
  </si>
  <si>
    <t>雅喜</t>
    <rPh sb="0" eb="1">
      <t>ﾐﾔﾋﾞ</t>
    </rPh>
    <rPh sb="1" eb="2">
      <t>ﾖﾛｺ</t>
    </rPh>
    <phoneticPr fontId="2" type="halfwidthKatakana"/>
  </si>
  <si>
    <t>5.14</t>
  </si>
  <si>
    <t>梅村</t>
    <rPh sb="0" eb="2">
      <t>ｳﾒﾑﾗ</t>
    </rPh>
    <phoneticPr fontId="2" type="halfwidthKatakana"/>
  </si>
  <si>
    <t>倫和</t>
    <rPh sb="0" eb="1">
      <t>ﾘﾝ</t>
    </rPh>
    <rPh sb="1" eb="2">
      <t>ｶｽﾞ</t>
    </rPh>
    <phoneticPr fontId="2" type="halfwidthKatakana"/>
  </si>
  <si>
    <t>ｳﾒﾑﾗ</t>
  </si>
  <si>
    <t>ﾄﾓｶｽﾞ</t>
  </si>
  <si>
    <t>UMEMURA</t>
  </si>
  <si>
    <t>Tomokazu</t>
  </si>
  <si>
    <t>2010.10.20</t>
  </si>
  <si>
    <t>直井</t>
    <rPh sb="0" eb="2">
      <t>ﾅｵｲ</t>
    </rPh>
    <phoneticPr fontId="2" type="halfwidthKatakana"/>
  </si>
  <si>
    <t>星椰</t>
    <rPh sb="0" eb="1">
      <t>ﾎｼ</t>
    </rPh>
    <rPh sb="1" eb="2">
      <t>ﾔ</t>
    </rPh>
    <phoneticPr fontId="2" type="halfwidthKatakana"/>
  </si>
  <si>
    <t>ｾｲﾔ</t>
  </si>
  <si>
    <t>Seiya</t>
  </si>
  <si>
    <t>2011.01.20</t>
  </si>
  <si>
    <t>西</t>
    <rPh sb="0" eb="1">
      <t>ﾆｼ</t>
    </rPh>
    <phoneticPr fontId="2" type="halfwidthKatakana"/>
  </si>
  <si>
    <t>拓貴</t>
    <rPh sb="0" eb="1">
      <t>ﾀｸ</t>
    </rPh>
    <rPh sb="1" eb="2">
      <t>ﾀｶｼ</t>
    </rPh>
    <phoneticPr fontId="2" type="halfwidthKatakana"/>
  </si>
  <si>
    <t>ﾆｼ</t>
  </si>
  <si>
    <t>NISHI</t>
  </si>
  <si>
    <t>2010.09.09</t>
  </si>
  <si>
    <t>鷹明</t>
    <rPh sb="0" eb="1">
      <t>ﾀｶ</t>
    </rPh>
    <rPh sb="1" eb="2">
      <t>ｱｷ</t>
    </rPh>
    <phoneticPr fontId="2" type="halfwidthKatakana"/>
  </si>
  <si>
    <t>ﾀｶｱｷ</t>
  </si>
  <si>
    <t>Takaaki</t>
  </si>
  <si>
    <t>2010.10.31</t>
  </si>
  <si>
    <t>寿叶</t>
    <rPh sb="0" eb="1">
      <t>ｼﾞｭ</t>
    </rPh>
    <rPh sb="1" eb="2">
      <t>ｶﾅ</t>
    </rPh>
    <phoneticPr fontId="2" type="halfwidthKatakana"/>
  </si>
  <si>
    <t>ｼﾞｭｲﾄ</t>
  </si>
  <si>
    <t>Juito</t>
  </si>
  <si>
    <t>池下</t>
    <rPh sb="0" eb="2">
      <t>ｲｹｼﾀ</t>
    </rPh>
    <phoneticPr fontId="2" type="halfwidthKatakana"/>
  </si>
  <si>
    <t>塁斗</t>
    <rPh sb="0" eb="1">
      <t>ﾙｲ</t>
    </rPh>
    <rPh sb="1" eb="2">
      <t>ﾄ</t>
    </rPh>
    <phoneticPr fontId="2" type="halfwidthKatakana"/>
  </si>
  <si>
    <t>ｲｹｼﾀ</t>
  </si>
  <si>
    <t>ﾙｲﾄ</t>
  </si>
  <si>
    <t>IKESHITA</t>
  </si>
  <si>
    <t>Ruito</t>
  </si>
  <si>
    <t>2010.04.02</t>
  </si>
  <si>
    <t>優斗</t>
    <rPh sb="0" eb="2">
      <t>ﾕｳﾄ</t>
    </rPh>
    <phoneticPr fontId="2" type="halfwidthKatakana"/>
  </si>
  <si>
    <t>住吉</t>
    <rPh sb="0" eb="2">
      <t>ｽﾐﾖｼ</t>
    </rPh>
    <phoneticPr fontId="2" type="halfwidthKatakana"/>
  </si>
  <si>
    <t>大貴</t>
    <rPh sb="0" eb="2">
      <t>ﾀﾞｲｷ</t>
    </rPh>
    <phoneticPr fontId="2" type="halfwidthKatakana"/>
  </si>
  <si>
    <t>喜田</t>
    <rPh sb="0" eb="2">
      <t>ｷﾀﾞ</t>
    </rPh>
    <phoneticPr fontId="2" type="halfwidthKatakana"/>
  </si>
  <si>
    <t>詩音</t>
    <rPh sb="0" eb="2">
      <t>ｼｵﾝ</t>
    </rPh>
    <phoneticPr fontId="2" type="halfwidthKatakana"/>
  </si>
  <si>
    <t>キダ</t>
  </si>
  <si>
    <t>シオン</t>
  </si>
  <si>
    <t>石橋</t>
    <rPh sb="0" eb="2">
      <t>ｲｼﾊﾞｼ</t>
    </rPh>
    <phoneticPr fontId="2" type="halfwidthKatakana"/>
  </si>
  <si>
    <t>悠揚</t>
    <rPh sb="0" eb="1">
      <t>ﾊﾙｶ</t>
    </rPh>
    <rPh sb="1" eb="2">
      <t>ｱ</t>
    </rPh>
    <phoneticPr fontId="2" type="halfwidthKatakana"/>
  </si>
  <si>
    <t>5.16</t>
  </si>
  <si>
    <t>ﾊﾙｱｷ</t>
  </si>
  <si>
    <t>Haruaki</t>
  </si>
  <si>
    <t>菅田</t>
    <rPh sb="0" eb="2">
      <t>ｽｹﾞﾀ</t>
    </rPh>
    <phoneticPr fontId="2" type="halfwidthKatakana"/>
  </si>
  <si>
    <t>蒼真</t>
    <rPh sb="0" eb="2">
      <t>ｿｳﾏ</t>
    </rPh>
    <phoneticPr fontId="2" type="halfwidthKatakana"/>
  </si>
  <si>
    <t>5.17</t>
  </si>
  <si>
    <t>ｽｹﾞﾀ</t>
  </si>
  <si>
    <t>SUGETA</t>
  </si>
  <si>
    <t>2010.06.01</t>
  </si>
  <si>
    <t>坂下</t>
    <rPh sb="0" eb="2">
      <t>ｻｶｼﾀ</t>
    </rPh>
    <phoneticPr fontId="2" type="halfwidthKatakana"/>
  </si>
  <si>
    <t>空</t>
    <rPh sb="0" eb="1">
      <t>ｿﾗ</t>
    </rPh>
    <phoneticPr fontId="2" type="halfwidthKatakana"/>
  </si>
  <si>
    <t>ｻｶｼﾀ</t>
  </si>
  <si>
    <t>SAKASHITA</t>
  </si>
  <si>
    <t>2010.05.13</t>
  </si>
  <si>
    <t>岩瀬</t>
    <rPh sb="0" eb="2">
      <t>ｲﾜｾ</t>
    </rPh>
    <phoneticPr fontId="2" type="halfwidthKatakana"/>
  </si>
  <si>
    <t>翔胡</t>
    <rPh sb="0" eb="1">
      <t>ｼｮｳ</t>
    </rPh>
    <rPh sb="1" eb="2">
      <t>ｺﾞ</t>
    </rPh>
    <phoneticPr fontId="2" type="halfwidthKatakana"/>
  </si>
  <si>
    <t>2011.03.03</t>
  </si>
  <si>
    <t>兼亮</t>
    <rPh sb="0" eb="1">
      <t>ｹﾝ</t>
    </rPh>
    <rPh sb="1" eb="2">
      <t>ﾘｮｳ</t>
    </rPh>
    <phoneticPr fontId="2" type="halfwidthKatakana"/>
  </si>
  <si>
    <t>ケンスケ</t>
  </si>
  <si>
    <t>東畑</t>
    <rPh sb="0" eb="2">
      <t>ﾋｶﾞｼﾊﾞﾀ</t>
    </rPh>
    <phoneticPr fontId="2" type="halfwidthKatakana"/>
  </si>
  <si>
    <t>悠太</t>
    <rPh sb="0" eb="2">
      <t>ﾕｳﾀ</t>
    </rPh>
    <phoneticPr fontId="2" type="halfwidthKatakana"/>
  </si>
  <si>
    <t>ﾋｶﾞｼﾊﾞﾀ</t>
  </si>
  <si>
    <t>HIGASHIBATA</t>
  </si>
  <si>
    <t>木村</t>
    <rPh sb="0" eb="2">
      <t>ｷﾑﾗ</t>
    </rPh>
    <phoneticPr fontId="2" type="halfwidthKatakana"/>
  </si>
  <si>
    <t>晄大</t>
    <rPh sb="0" eb="1">
      <t>ｺｳ</t>
    </rPh>
    <rPh sb="1" eb="2">
      <t>ﾀﾞｲ</t>
    </rPh>
    <phoneticPr fontId="2" type="halfwidthKatakana"/>
  </si>
  <si>
    <t>コウキ</t>
  </si>
  <si>
    <t>藤嶋</t>
    <rPh sb="0" eb="2">
      <t>ﾌｼﾞｼﾏ</t>
    </rPh>
    <phoneticPr fontId="2" type="halfwidthKatakana"/>
  </si>
  <si>
    <t>寿奈</t>
  </si>
  <si>
    <t>ジュダイ</t>
  </si>
  <si>
    <t>HUJISHIMA　</t>
  </si>
  <si>
    <t xml:space="preserve">Jyudai </t>
  </si>
  <si>
    <t>渡邊</t>
    <rPh sb="0" eb="2">
      <t>ﾜﾀﾅﾍﾞ</t>
    </rPh>
    <phoneticPr fontId="2" type="halfwidthKatakana"/>
  </si>
  <si>
    <t>聖人</t>
    <rPh sb="0" eb="2">
      <t>ﾏｻﾄ</t>
    </rPh>
    <phoneticPr fontId="2" type="halfwidthKatakana"/>
  </si>
  <si>
    <t>5.18</t>
  </si>
  <si>
    <t>2010.09.01</t>
  </si>
  <si>
    <t>堀田</t>
    <rPh sb="0" eb="2">
      <t>ﾎﾘﾀ</t>
    </rPh>
    <phoneticPr fontId="2" type="halfwidthKatakana"/>
  </si>
  <si>
    <t>樹希</t>
    <rPh sb="0" eb="2">
      <t>ｲﾂｷ</t>
    </rPh>
    <phoneticPr fontId="2" type="halfwidthKatakana"/>
  </si>
  <si>
    <t>ﾎﾘﾀ</t>
  </si>
  <si>
    <t>HORITA</t>
  </si>
  <si>
    <t>2010.04.05</t>
  </si>
  <si>
    <t>陽</t>
    <rPh sb="0" eb="1">
      <t>ﾖｳ</t>
    </rPh>
    <phoneticPr fontId="2" type="halfwidthKatakana"/>
  </si>
  <si>
    <t>5.22</t>
  </si>
  <si>
    <t>ハル</t>
  </si>
  <si>
    <t>2010.09.25</t>
  </si>
  <si>
    <t>田端</t>
    <rPh sb="0" eb="2">
      <t>タバタ</t>
    </rPh>
    <phoneticPr fontId="2"/>
  </si>
  <si>
    <t>一貴</t>
    <rPh sb="0" eb="1">
      <t>イチ</t>
    </rPh>
    <phoneticPr fontId="2"/>
  </si>
  <si>
    <t>ﾀﾊﾞﾀ</t>
  </si>
  <si>
    <t>TABATA</t>
  </si>
  <si>
    <t>2010.07.23</t>
  </si>
  <si>
    <t>小原</t>
    <rPh sb="0" eb="2">
      <t>ｵﾊﾞﾗ</t>
    </rPh>
    <phoneticPr fontId="2" type="halfwidthKatakana"/>
  </si>
  <si>
    <t>琉之介</t>
    <rPh sb="0" eb="1">
      <t>ﾘｭｳ</t>
    </rPh>
    <rPh sb="1" eb="2">
      <t>ﾉ</t>
    </rPh>
    <rPh sb="2" eb="3">
      <t>ｽｹ</t>
    </rPh>
    <phoneticPr fontId="2" type="halfwidthKatakana"/>
  </si>
  <si>
    <t>5.24</t>
  </si>
  <si>
    <t>島</t>
    <rPh sb="0" eb="1">
      <t>ｼﾏ</t>
    </rPh>
    <phoneticPr fontId="2" type="halfwidthKatakana"/>
  </si>
  <si>
    <t>5.25</t>
  </si>
  <si>
    <t>ｼﾏ</t>
  </si>
  <si>
    <t>SHIMA</t>
  </si>
  <si>
    <t>才橘</t>
  </si>
  <si>
    <t>Saika</t>
  </si>
  <si>
    <t>菊川</t>
    <rPh sb="0" eb="2">
      <t>キクカワ</t>
    </rPh>
    <phoneticPr fontId="2"/>
  </si>
  <si>
    <t>翔聖</t>
    <rPh sb="0" eb="1">
      <t>カ</t>
    </rPh>
    <rPh sb="1" eb="2">
      <t>セイ</t>
    </rPh>
    <phoneticPr fontId="2"/>
  </si>
  <si>
    <t>ｷｸｶﾜ</t>
  </si>
  <si>
    <t>KIKUKAWA</t>
  </si>
  <si>
    <t>紛失</t>
    <rPh sb="0" eb="2">
      <t>フンシツ</t>
    </rPh>
    <phoneticPr fontId="2"/>
  </si>
  <si>
    <t>5.29</t>
  </si>
  <si>
    <t>紛失</t>
    <rPh sb="0" eb="2">
      <t>ﾌﾝｼﾂ</t>
    </rPh>
    <phoneticPr fontId="2" type="halfwidthKatakana"/>
  </si>
  <si>
    <t>佐々木</t>
    <rPh sb="0" eb="3">
      <t>ｻｻｷ</t>
    </rPh>
    <phoneticPr fontId="2" type="halfwidthKatakana"/>
  </si>
  <si>
    <t>2008.6.12</t>
  </si>
  <si>
    <t>正伸</t>
  </si>
  <si>
    <t>ﾏｻﾉﾌﾞ</t>
  </si>
  <si>
    <t>Masanobu</t>
  </si>
  <si>
    <t>谷</t>
  </si>
  <si>
    <t>北島</t>
  </si>
  <si>
    <t>怜実</t>
  </si>
  <si>
    <t>KKITAZIMA</t>
  </si>
  <si>
    <t>2010.04.07</t>
  </si>
  <si>
    <t>後藤</t>
  </si>
  <si>
    <t>花緒</t>
  </si>
  <si>
    <t>本多</t>
  </si>
  <si>
    <t>未宙</t>
  </si>
  <si>
    <t>ﾐﾋﾛ</t>
  </si>
  <si>
    <t>Mihiro</t>
  </si>
  <si>
    <t>2010.06.14</t>
  </si>
  <si>
    <t>松崎</t>
  </si>
  <si>
    <t>里咲</t>
  </si>
  <si>
    <t>2010.09.29</t>
  </si>
  <si>
    <t>工藤</t>
  </si>
  <si>
    <t>美月</t>
  </si>
  <si>
    <t>2011.01.19</t>
  </si>
  <si>
    <t>岡嶋</t>
  </si>
  <si>
    <t>莉子</t>
  </si>
  <si>
    <t>ｵｶｼﾞﾏ</t>
  </si>
  <si>
    <t>OKAJIMA</t>
  </si>
  <si>
    <t>中出</t>
    <rPh sb="0" eb="2">
      <t>ﾅｶﾃﾞ</t>
    </rPh>
    <phoneticPr fontId="2" type="halfwidthKatakana"/>
  </si>
  <si>
    <t>帆香</t>
    <rPh sb="0" eb="2">
      <t>ﾎﾉｶ</t>
    </rPh>
    <phoneticPr fontId="2" type="halfwidthKatakana"/>
  </si>
  <si>
    <t>5.9</t>
  </si>
  <si>
    <t>ﾅｶﾃﾞ</t>
  </si>
  <si>
    <t>NAKADE</t>
  </si>
  <si>
    <t>2008.06.17</t>
  </si>
  <si>
    <t>田口</t>
  </si>
  <si>
    <t>夏帆</t>
  </si>
  <si>
    <t>タグチ</t>
  </si>
  <si>
    <t>2010.08.12</t>
  </si>
  <si>
    <t>夏萌</t>
  </si>
  <si>
    <t>アライ</t>
  </si>
  <si>
    <t>ナツメ</t>
  </si>
  <si>
    <t xml:space="preserve">Natsume </t>
  </si>
  <si>
    <t>2010.08.21</t>
  </si>
  <si>
    <t>桃萌</t>
  </si>
  <si>
    <t>ムラタ</t>
  </si>
  <si>
    <t>モモ</t>
  </si>
  <si>
    <t>2011.01.09</t>
  </si>
  <si>
    <t>永井</t>
  </si>
  <si>
    <t>奏</t>
  </si>
  <si>
    <t>ナガイ</t>
  </si>
  <si>
    <t>カナデ</t>
  </si>
  <si>
    <t xml:space="preserve">NAGAI </t>
  </si>
  <si>
    <t xml:space="preserve">Kanade </t>
  </si>
  <si>
    <t>2010.11.05</t>
  </si>
  <si>
    <t>上田</t>
  </si>
  <si>
    <t>琴未</t>
  </si>
  <si>
    <t>ウエダ</t>
  </si>
  <si>
    <t>コトミ</t>
  </si>
  <si>
    <t>Kotomi</t>
  </si>
  <si>
    <t>2010.11.08</t>
  </si>
  <si>
    <t>結萌</t>
    <rPh sb="0" eb="1">
      <t>ｹﾂ</t>
    </rPh>
    <rPh sb="1" eb="2">
      <t>ﾊｼﾞﾒ</t>
    </rPh>
    <phoneticPr fontId="2" type="halfwidthKatakana"/>
  </si>
  <si>
    <t>星野</t>
    <rPh sb="0" eb="2">
      <t>ﾎｼﾉ</t>
    </rPh>
    <phoneticPr fontId="2" type="halfwidthKatakana"/>
  </si>
  <si>
    <t>花香</t>
    <rPh sb="0" eb="1">
      <t>ﾊﾅ</t>
    </rPh>
    <rPh sb="1" eb="2">
      <t>ｶｵﾘ</t>
    </rPh>
    <phoneticPr fontId="2" type="halfwidthKatakana"/>
  </si>
  <si>
    <t>ﾊﾅｶ</t>
  </si>
  <si>
    <t>Hanaka</t>
  </si>
  <si>
    <t>2010.05.05</t>
  </si>
  <si>
    <t>結城</t>
    <rPh sb="0" eb="2">
      <t>ﾕｳｷ</t>
    </rPh>
    <phoneticPr fontId="2" type="halfwidthKatakana"/>
  </si>
  <si>
    <t>咲良</t>
    <rPh sb="0" eb="2">
      <t>ｻｸﾗ</t>
    </rPh>
    <phoneticPr fontId="2" type="halfwidthKatakana"/>
  </si>
  <si>
    <t>2010.05.26</t>
  </si>
  <si>
    <t>本田</t>
    <rPh sb="0" eb="2">
      <t>ﾎﾝﾀﾞ</t>
    </rPh>
    <phoneticPr fontId="2" type="halfwidthKatakana"/>
  </si>
  <si>
    <t>真幌</t>
    <rPh sb="0" eb="1">
      <t>ﾏ</t>
    </rPh>
    <rPh sb="1" eb="2">
      <t>ｱｷﾗ</t>
    </rPh>
    <phoneticPr fontId="2" type="halfwidthKatakana"/>
  </si>
  <si>
    <t>ﾏﾎﾛ</t>
  </si>
  <si>
    <t>Mahoro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</si>
  <si>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</si>
  <si>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</si>
  <si>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　</t>
  </si>
  <si>
    <t>ｴﾘ</t>
  </si>
  <si>
    <t>OKUGUTI</t>
  </si>
  <si>
    <t>Eri</t>
  </si>
  <si>
    <t>吉原</t>
  </si>
  <si>
    <t>桜彩</t>
  </si>
  <si>
    <t>ヨシハラ</t>
  </si>
  <si>
    <t>サアヤ</t>
  </si>
  <si>
    <t>2010.11.15</t>
  </si>
  <si>
    <t>和木</t>
  </si>
  <si>
    <t>優奈</t>
  </si>
  <si>
    <t>ワギ</t>
  </si>
  <si>
    <t>ユウナ</t>
  </si>
  <si>
    <t>WAGI</t>
  </si>
  <si>
    <t>山尻</t>
  </si>
  <si>
    <t>美羽音</t>
  </si>
  <si>
    <t>ヤマジリ</t>
  </si>
  <si>
    <t>ミハネ</t>
  </si>
  <si>
    <t>2010.09.21</t>
  </si>
  <si>
    <t>砂生</t>
  </si>
  <si>
    <t>麗花</t>
  </si>
  <si>
    <t>サソウ</t>
  </si>
  <si>
    <t>レイカ</t>
  </si>
  <si>
    <t>SASO</t>
  </si>
  <si>
    <t>2010.05.07</t>
  </si>
  <si>
    <t>櫻井</t>
    <rPh sb="0" eb="2">
      <t>ｻｸﾗｲ</t>
    </rPh>
    <phoneticPr fontId="2" type="halfwidthKatakana"/>
  </si>
  <si>
    <t>彩加</t>
    <rPh sb="0" eb="2">
      <t>ｻｲｶ</t>
    </rPh>
    <phoneticPr fontId="2" type="halfwidthKatakana"/>
  </si>
  <si>
    <t>ｻｲｶ</t>
  </si>
  <si>
    <t>杏奈</t>
    <rPh sb="0" eb="2">
      <t>ｱﾝﾅ</t>
    </rPh>
    <phoneticPr fontId="2" type="halfwidthKatakana"/>
  </si>
  <si>
    <t>2010.04.22</t>
  </si>
  <si>
    <t>由依</t>
    <rPh sb="0" eb="2">
      <t>ﾕｲ</t>
    </rPh>
    <phoneticPr fontId="2" type="halfwidthKatakana"/>
  </si>
  <si>
    <t>古谷</t>
    <rPh sb="0" eb="2">
      <t>ﾌﾙﾔ</t>
    </rPh>
    <phoneticPr fontId="2" type="halfwidthKatakana"/>
  </si>
  <si>
    <t>菜々子</t>
    <rPh sb="0" eb="3">
      <t>ﾅﾅｺ</t>
    </rPh>
    <phoneticPr fontId="2" type="halfwidthKatakana"/>
  </si>
  <si>
    <t>ﾅﾅｺ</t>
  </si>
  <si>
    <t>Nanako</t>
  </si>
  <si>
    <t>2010.08.11</t>
  </si>
  <si>
    <t>尾石</t>
    <rPh sb="0" eb="2">
      <t>ｵｲｼ</t>
    </rPh>
    <phoneticPr fontId="2" type="halfwidthKatakana"/>
  </si>
  <si>
    <t>さや</t>
  </si>
  <si>
    <t>ｵｲｼ</t>
  </si>
  <si>
    <t>OISHI</t>
  </si>
  <si>
    <t>2009.06.16</t>
  </si>
  <si>
    <t>勢能</t>
    <rPh sb="0" eb="2">
      <t>ｾﾉｳ</t>
    </rPh>
    <phoneticPr fontId="2" type="halfwidthKatakana"/>
  </si>
  <si>
    <t>茉那</t>
    <rPh sb="0" eb="1">
      <t>ﾏﾂ</t>
    </rPh>
    <rPh sb="1" eb="2">
      <t>ﾅ</t>
    </rPh>
    <phoneticPr fontId="2" type="halfwidthKatakana"/>
  </si>
  <si>
    <t>ｾﾉｳ</t>
  </si>
  <si>
    <t>2010.11.25</t>
  </si>
  <si>
    <t>森本</t>
    <rPh sb="0" eb="2">
      <t>ﾓﾘﾓﾄ</t>
    </rPh>
    <phoneticPr fontId="2" type="halfwidthKatakana"/>
  </si>
  <si>
    <t>美和</t>
    <rPh sb="0" eb="2">
      <t>ﾐﾜ</t>
    </rPh>
    <phoneticPr fontId="2" type="halfwidthKatakana"/>
  </si>
  <si>
    <t>2010.11.07</t>
  </si>
  <si>
    <t>翼</t>
    <rPh sb="0" eb="1">
      <t>ﾂﾊﾞｻ</t>
    </rPh>
    <phoneticPr fontId="2" type="halfwidthKatakana"/>
  </si>
  <si>
    <t>2010.07.01</t>
  </si>
  <si>
    <t>足立</t>
    <rPh sb="0" eb="2">
      <t>ｱﾀﾞﾁ</t>
    </rPh>
    <phoneticPr fontId="2" type="halfwidthKatakana"/>
  </si>
  <si>
    <t>莉央</t>
    <rPh sb="0" eb="2">
      <t>ﾘｵ</t>
    </rPh>
    <phoneticPr fontId="2" type="halfwidthKatakana"/>
  </si>
  <si>
    <t>阿部</t>
    <rPh sb="0" eb="2">
      <t>ｱﾍﾞ</t>
    </rPh>
    <phoneticPr fontId="2" type="halfwidthKatakana"/>
  </si>
  <si>
    <t>寿音</t>
    <rPh sb="0" eb="1">
      <t>ｺﾄ</t>
    </rPh>
    <rPh sb="1" eb="2">
      <t>ﾈ</t>
    </rPh>
    <phoneticPr fontId="2" type="halfwidthKatakana"/>
  </si>
  <si>
    <t>ｺﾄﾈ</t>
  </si>
  <si>
    <t>Kotone</t>
  </si>
  <si>
    <t>百花</t>
    <rPh sb="0" eb="2">
      <t>ﾓﾓｶ</t>
    </rPh>
    <phoneticPr fontId="2" type="halfwidthKatakana"/>
  </si>
  <si>
    <t>勝又</t>
    <rPh sb="0" eb="2">
      <t>ｶﾂﾏﾀ</t>
    </rPh>
    <phoneticPr fontId="2" type="halfwidthKatakana"/>
  </si>
  <si>
    <t>ｶﾂﾏﾀ</t>
  </si>
  <si>
    <t>KATSUMATA</t>
  </si>
  <si>
    <t>2010.11.01</t>
  </si>
  <si>
    <t>佐久間</t>
    <rPh sb="0" eb="3">
      <t>ｻｸﾏ</t>
    </rPh>
    <phoneticPr fontId="2" type="halfwidthKatakana"/>
  </si>
  <si>
    <t>柴田</t>
    <rPh sb="0" eb="2">
      <t>ｼﾊﾞﾀ</t>
    </rPh>
    <phoneticPr fontId="2" type="halfwidthKatakana"/>
  </si>
  <si>
    <t>万緒</t>
    <rPh sb="0" eb="2">
      <t>ﾏｵ</t>
    </rPh>
    <phoneticPr fontId="2" type="halfwidthKatakana"/>
  </si>
  <si>
    <t>中森</t>
    <rPh sb="0" eb="2">
      <t>ﾅｶﾓﾘ</t>
    </rPh>
    <phoneticPr fontId="2" type="halfwidthKatakana"/>
  </si>
  <si>
    <t>美来</t>
    <rPh sb="0" eb="1">
      <t>ﾐ</t>
    </rPh>
    <rPh sb="1" eb="2">
      <t>ｸ</t>
    </rPh>
    <phoneticPr fontId="2" type="halfwidthKatakana"/>
  </si>
  <si>
    <t>2011.01.03</t>
  </si>
  <si>
    <t>松里</t>
    <rPh sb="0" eb="2">
      <t>ﾏﾂｻﾄ</t>
    </rPh>
    <phoneticPr fontId="2" type="halfwidthKatakana"/>
  </si>
  <si>
    <t>悠莉</t>
    <rPh sb="0" eb="1">
      <t>ﾕ</t>
    </rPh>
    <rPh sb="1" eb="2">
      <t>ﾘ</t>
    </rPh>
    <phoneticPr fontId="2" type="halfwidthKatakana"/>
  </si>
  <si>
    <t>ﾏﾂｻﾄ</t>
  </si>
  <si>
    <t>MATSUSATO</t>
  </si>
  <si>
    <t>明莉</t>
    <rPh sb="0" eb="2">
      <t>ｱｶﾘ</t>
    </rPh>
    <phoneticPr fontId="2" type="halfwidthKatakana"/>
  </si>
  <si>
    <t>由利</t>
    <rPh sb="0" eb="2">
      <t>ﾕﾘ</t>
    </rPh>
    <phoneticPr fontId="2" type="halfwidthKatakana"/>
  </si>
  <si>
    <t>美咲</t>
    <rPh sb="0" eb="2">
      <t>ﾐｻｷ</t>
    </rPh>
    <phoneticPr fontId="2" type="halfwidthKatakana"/>
  </si>
  <si>
    <t>星華</t>
    <rPh sb="0" eb="1">
      <t>ｾｲ</t>
    </rPh>
    <rPh sb="1" eb="2">
      <t>ｶ</t>
    </rPh>
    <phoneticPr fontId="2" type="halfwidthKatakana"/>
  </si>
  <si>
    <t>ｾｲｶ</t>
  </si>
  <si>
    <t>Seika</t>
  </si>
  <si>
    <t>幕張西中</t>
    <rPh sb="0" eb="2">
      <t>マクハリ</t>
    </rPh>
    <rPh sb="2" eb="3">
      <t>ニシ</t>
    </rPh>
    <rPh sb="3" eb="4">
      <t>チュウ</t>
    </rPh>
    <phoneticPr fontId="1"/>
  </si>
  <si>
    <t>ﾏｸﾊﾘﾆｼﾁｭｳ</t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</si>
  <si>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</si>
  <si>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</si>
  <si>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</si>
  <si>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</si>
  <si>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</si>
  <si>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</si>
  <si>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</si>
  <si>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</si>
  <si>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</si>
  <si>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</si>
  <si>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</si>
  <si>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</si>
  <si>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</si>
  <si>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</si>
  <si>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西澤</t>
    <rPh sb="0" eb="2">
      <t>ﾆｼｻﾞﾜ</t>
    </rPh>
    <phoneticPr fontId="2" type="halfwidthKatakana"/>
  </si>
  <si>
    <t>幸乃</t>
    <rPh sb="0" eb="1">
      <t>ﾕｷ</t>
    </rPh>
    <rPh sb="1" eb="2">
      <t>ﾉ</t>
    </rPh>
    <phoneticPr fontId="2" type="halfwidthKatakana"/>
  </si>
  <si>
    <t>7.3</t>
  </si>
  <si>
    <t>ﾆｼｻﾞﾜ</t>
  </si>
  <si>
    <t>NISHIZAWA</t>
  </si>
  <si>
    <t>優羽</t>
    <rPh sb="0" eb="1">
      <t>ユウ</t>
    </rPh>
    <rPh sb="1" eb="2">
      <t>ハネ</t>
    </rPh>
    <phoneticPr fontId="2"/>
  </si>
  <si>
    <t>6.12</t>
  </si>
  <si>
    <t>ユウワ</t>
  </si>
  <si>
    <t>Yuwa</t>
  </si>
  <si>
    <t>2010．5.19</t>
  </si>
  <si>
    <t>勝瀬</t>
    <rPh sb="0" eb="2">
      <t>カツセ</t>
    </rPh>
    <phoneticPr fontId="2"/>
  </si>
  <si>
    <t>カツセ</t>
  </si>
  <si>
    <t>KATSUSE</t>
  </si>
  <si>
    <t>榊原</t>
    <rPh sb="0" eb="2">
      <t>サカキバラ</t>
    </rPh>
    <phoneticPr fontId="2"/>
  </si>
  <si>
    <t>勇馬</t>
    <rPh sb="0" eb="2">
      <t>ユウマ</t>
    </rPh>
    <phoneticPr fontId="2"/>
  </si>
  <si>
    <t>6.13</t>
  </si>
  <si>
    <t>サカキバラ</t>
  </si>
  <si>
    <t>ユウマ</t>
  </si>
  <si>
    <t>SAKAKIBARA</t>
  </si>
  <si>
    <t>Youma</t>
  </si>
  <si>
    <t>維央</t>
    <rPh sb="0" eb="1">
      <t>ｲ</t>
    </rPh>
    <rPh sb="1" eb="2">
      <t>ｵｳ</t>
    </rPh>
    <phoneticPr fontId="2" type="halfwidthKatakana"/>
  </si>
  <si>
    <t>6.14</t>
  </si>
  <si>
    <t>阪本</t>
    <rPh sb="0" eb="1">
      <t>ｻｶ</t>
    </rPh>
    <rPh sb="1" eb="2">
      <t>ﾓﾄ</t>
    </rPh>
    <phoneticPr fontId="2" type="halfwidthKatakana"/>
  </si>
  <si>
    <t>龍平</t>
    <rPh sb="0" eb="2">
      <t>ﾘｭｳﾍｲ</t>
    </rPh>
    <phoneticPr fontId="2" type="halfwidthKatakana"/>
  </si>
  <si>
    <t>6.21</t>
  </si>
  <si>
    <t>ﾘｭｳﾍｲ</t>
  </si>
  <si>
    <t>Ryuhei</t>
  </si>
  <si>
    <t>2010.4.13</t>
  </si>
  <si>
    <t>高井</t>
    <rPh sb="0" eb="2">
      <t>タカイ</t>
    </rPh>
    <phoneticPr fontId="2"/>
  </si>
  <si>
    <t>遥真</t>
    <rPh sb="0" eb="1">
      <t>ハルカ</t>
    </rPh>
    <phoneticPr fontId="2"/>
  </si>
  <si>
    <t>6.27</t>
  </si>
  <si>
    <t xml:space="preserve"> 〔エントリー〕</t>
    <phoneticPr fontId="1"/>
  </si>
  <si>
    <t>個人種目</t>
    <rPh sb="0" eb="2">
      <t>コジン</t>
    </rPh>
    <rPh sb="2" eb="4">
      <t>シュモク</t>
    </rPh>
    <phoneticPr fontId="1"/>
  </si>
  <si>
    <t>参加費</t>
    <rPh sb="0" eb="3">
      <t>サンカヒ</t>
    </rPh>
    <phoneticPr fontId="1"/>
  </si>
  <si>
    <t>沙也香</t>
    <rPh sb="0" eb="2">
      <t>ｻﾔ</t>
    </rPh>
    <rPh sb="2" eb="3">
      <t>ｶｵﾘ</t>
    </rPh>
    <phoneticPr fontId="2" type="halfwidthKatakana"/>
  </si>
  <si>
    <t>7.14</t>
  </si>
  <si>
    <t>紛失</t>
    <rPh sb="0" eb="2">
      <t>ﾌﾝｼﾂ</t>
    </rPh>
    <phoneticPr fontId="2" type="halfwidthKatakana"/>
  </si>
  <si>
    <t>イトウ</t>
  </si>
  <si>
    <t>カレン</t>
  </si>
  <si>
    <t>美桜</t>
    <rPh sb="0" eb="2">
      <t>ﾐｵ</t>
    </rPh>
    <phoneticPr fontId="2" type="halfwidthKatakana"/>
  </si>
  <si>
    <t>7.26</t>
  </si>
  <si>
    <t>市原</t>
    <rPh sb="0" eb="2">
      <t>ｲﾁﾊﾗ</t>
    </rPh>
    <phoneticPr fontId="2" type="halfwidthKatakana"/>
  </si>
  <si>
    <t>真空</t>
    <rPh sb="0" eb="1">
      <t>ﾏ</t>
    </rPh>
    <rPh sb="1" eb="2">
      <t>ｿﾗ</t>
    </rPh>
    <phoneticPr fontId="2" type="halfwidthKatakana"/>
  </si>
  <si>
    <t>ｲﾁﾊﾗ</t>
  </si>
  <si>
    <t>ﾏｿﾗ</t>
  </si>
  <si>
    <t>ICHIHARA</t>
  </si>
  <si>
    <t>Masora</t>
  </si>
  <si>
    <t>2011.03.25</t>
  </si>
  <si>
    <t>こはる</t>
  </si>
  <si>
    <t>8.21</t>
  </si>
  <si>
    <t>2010.05.01</t>
  </si>
  <si>
    <t>井本</t>
    <rPh sb="0" eb="2">
      <t>イモト</t>
    </rPh>
    <phoneticPr fontId="2"/>
  </si>
  <si>
    <t>8.26</t>
  </si>
  <si>
    <t>イモト</t>
  </si>
  <si>
    <t>ハルカ</t>
  </si>
  <si>
    <t>IMOTO</t>
  </si>
  <si>
    <t>小林</t>
    <rPh sb="0" eb="2">
      <t>ｺﾊﾞﾔｼ</t>
    </rPh>
    <phoneticPr fontId="2" type="halfwidthKatakana"/>
  </si>
  <si>
    <t>茂生</t>
    <rPh sb="0" eb="2">
      <t>ｼｹﾞｵ</t>
    </rPh>
    <phoneticPr fontId="2" type="halfwidthKatakana"/>
  </si>
  <si>
    <t>7.7</t>
  </si>
  <si>
    <t>ｼｹﾞｵ</t>
  </si>
  <si>
    <t>Shigeo</t>
  </si>
  <si>
    <t>2010.05.25</t>
  </si>
  <si>
    <t>安藤</t>
    <rPh sb="0" eb="2">
      <t>ｱﾝﾄﾞｳ</t>
    </rPh>
    <phoneticPr fontId="2" type="halfwidthKatakana"/>
  </si>
  <si>
    <t>優海</t>
    <rPh sb="0" eb="1">
      <t>ﾔｻ</t>
    </rPh>
    <rPh sb="1" eb="2">
      <t>ｳﾐ</t>
    </rPh>
    <phoneticPr fontId="2" type="halfwidthKatakana"/>
  </si>
  <si>
    <t>2009.09.12</t>
  </si>
  <si>
    <t>田村</t>
    <rPh sb="0" eb="2">
      <t>タムラ</t>
    </rPh>
    <phoneticPr fontId="2"/>
  </si>
  <si>
    <t>駿斗</t>
    <rPh sb="0" eb="1">
      <t>シュン</t>
    </rPh>
    <rPh sb="1" eb="2">
      <t>ト</t>
    </rPh>
    <phoneticPr fontId="2"/>
  </si>
  <si>
    <t>タムラ</t>
  </si>
  <si>
    <t>ハヤト</t>
  </si>
  <si>
    <t>2009.5.2</t>
  </si>
  <si>
    <t>佑星</t>
    <rPh sb="0" eb="1">
      <t>ﾕｳ</t>
    </rPh>
    <rPh sb="1" eb="2">
      <t>ｾｲ</t>
    </rPh>
    <phoneticPr fontId="2" type="halfwidthKatakana"/>
  </si>
  <si>
    <t>金澤</t>
    <rPh sb="0" eb="2">
      <t>カナザワ</t>
    </rPh>
    <phoneticPr fontId="2"/>
  </si>
  <si>
    <t>健太郎</t>
    <rPh sb="0" eb="3">
      <t>ケンタロウ</t>
    </rPh>
    <phoneticPr fontId="2"/>
  </si>
  <si>
    <t>ｶﾅｻﾞﾜ</t>
  </si>
  <si>
    <t>KANAZAWA</t>
  </si>
  <si>
    <t>2009.04.25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</si>
</sst>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);[Red]\(0.00\)"/>
    <numFmt numFmtId="178" formatCode="00"/>
    <numFmt numFmtId="179" formatCode="0&quot;種目&quot;"/>
    <numFmt numFmtId="181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5" fillId="0" borderId="0" xfId="2" applyFont="1" applyAlignment="1">
      <alignment horizontal="left" shrinkToFit="1"/>
    </xf>
    <xf numFmtId="0" fontId="5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12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5" borderId="0" xfId="0" applyFill="1">
      <alignment vertical="center"/>
    </xf>
    <xf numFmtId="178" fontId="10" fillId="0" borderId="0" xfId="0" applyNumberFormat="1" applyFo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 shrinkToFit="1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8" fillId="0" borderId="54" xfId="0" applyFont="1" applyBorder="1" applyAlignment="1">
      <alignment horizontal="centerContinuous" vertical="center"/>
    </xf>
    <xf numFmtId="0" fontId="8" fillId="0" borderId="55" xfId="0" applyFont="1" applyBorder="1" applyAlignment="1">
      <alignment horizontal="centerContinuous" vertical="center"/>
    </xf>
    <xf numFmtId="0" fontId="8" fillId="0" borderId="50" xfId="0" applyFont="1" applyBorder="1" applyAlignment="1">
      <alignment horizontal="centerContinuous" vertical="center"/>
    </xf>
    <xf numFmtId="0" fontId="8" fillId="0" borderId="51" xfId="0" applyFont="1" applyBorder="1" applyAlignment="1">
      <alignment horizontal="centerContinuous" vertical="center"/>
    </xf>
    <xf numFmtId="0" fontId="8" fillId="0" borderId="52" xfId="0" applyFont="1" applyBorder="1" applyAlignment="1">
      <alignment horizontal="centerContinuous" vertical="center"/>
    </xf>
    <xf numFmtId="0" fontId="12" fillId="0" borderId="53" xfId="0" applyFont="1" applyBorder="1" applyAlignment="1">
      <alignment horizontal="centerContinuous" vertical="center"/>
    </xf>
    <xf numFmtId="0" fontId="13" fillId="0" borderId="0" xfId="3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 applyProtection="1">
      <alignment horizontal="centerContinuous" vertical="center"/>
      <protection locked="0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>
      <alignment horizontal="center" vertical="center" shrinkToFit="1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178" fontId="16" fillId="0" borderId="21" xfId="0" applyNumberFormat="1" applyFont="1" applyBorder="1" applyAlignment="1" applyProtection="1">
      <alignment horizontal="center" vertical="center" shrinkToFit="1"/>
      <protection locked="0"/>
    </xf>
    <xf numFmtId="178" fontId="16" fillId="0" borderId="23" xfId="0" applyNumberFormat="1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178" fontId="15" fillId="0" borderId="0" xfId="0" applyNumberFormat="1" applyFont="1">
      <alignment vertical="center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178" fontId="16" fillId="0" borderId="18" xfId="0" applyNumberFormat="1" applyFont="1" applyBorder="1" applyAlignment="1" applyProtection="1">
      <alignment horizontal="center" vertical="center" shrinkToFit="1"/>
      <protection locked="0"/>
    </xf>
    <xf numFmtId="178" fontId="16" fillId="0" borderId="22" xfId="0" applyNumberFormat="1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178" fontId="16" fillId="0" borderId="37" xfId="0" applyNumberFormat="1" applyFont="1" applyBorder="1" applyAlignment="1" applyProtection="1">
      <alignment horizontal="center" vertical="center" shrinkToFit="1"/>
      <protection locked="0"/>
    </xf>
    <xf numFmtId="178" fontId="16" fillId="0" borderId="38" xfId="0" applyNumberFormat="1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Continuous"/>
    </xf>
    <xf numFmtId="14" fontId="15" fillId="0" borderId="0" xfId="0" applyNumberFormat="1" applyFont="1" applyAlignment="1">
      <alignment horizontal="centerContinuous" vertical="center" shrinkToFit="1"/>
    </xf>
    <xf numFmtId="0" fontId="15" fillId="0" borderId="0" xfId="0" applyFont="1" applyAlignment="1">
      <alignment horizontal="centerContinuous" vertical="center" shrinkToFit="1"/>
    </xf>
    <xf numFmtId="0" fontId="15" fillId="0" borderId="3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Continuous" vertical="center"/>
      <protection locked="0"/>
    </xf>
    <xf numFmtId="0" fontId="17" fillId="0" borderId="0" xfId="0" applyFont="1" applyAlignment="1">
      <alignment horizontal="centerContinuous" vertical="center"/>
    </xf>
    <xf numFmtId="0" fontId="17" fillId="0" borderId="0" xfId="0" applyFont="1">
      <alignment vertical="center"/>
    </xf>
    <xf numFmtId="14" fontId="15" fillId="0" borderId="47" xfId="0" applyNumberFormat="1" applyFont="1" applyBorder="1" applyAlignment="1">
      <alignment horizontal="center" vertical="center" shrinkToFit="1"/>
    </xf>
    <xf numFmtId="14" fontId="15" fillId="0" borderId="48" xfId="0" applyNumberFormat="1" applyFont="1" applyBorder="1" applyAlignment="1">
      <alignment horizontal="center" vertical="center" shrinkToFit="1"/>
    </xf>
    <xf numFmtId="14" fontId="15" fillId="0" borderId="44" xfId="0" applyNumberFormat="1" applyFont="1" applyBorder="1" applyAlignment="1" applyProtection="1">
      <alignment horizontal="centerContinuous" vertical="center" shrinkToFit="1"/>
      <protection locked="0"/>
    </xf>
    <xf numFmtId="178" fontId="15" fillId="0" borderId="44" xfId="0" applyNumberFormat="1" applyFont="1" applyBorder="1" applyAlignment="1">
      <alignment horizontal="centerContinuous" vertical="center" shrinkToFit="1"/>
    </xf>
    <xf numFmtId="0" fontId="15" fillId="0" borderId="44" xfId="0" applyFont="1" applyBorder="1" applyAlignment="1">
      <alignment horizontal="centerContinuous" vertical="center" shrinkToFit="1"/>
    </xf>
    <xf numFmtId="0" fontId="15" fillId="0" borderId="9" xfId="0" applyFont="1" applyBorder="1" applyAlignment="1">
      <alignment horizontal="centerContinuous" vertical="center" shrinkToFit="1"/>
    </xf>
    <xf numFmtId="0" fontId="15" fillId="0" borderId="2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10" xfId="0" applyFont="1" applyBorder="1" applyAlignment="1" applyProtection="1">
      <alignment horizontal="centerContinuous" vertical="center"/>
      <protection locked="0"/>
    </xf>
    <xf numFmtId="0" fontId="15" fillId="0" borderId="10" xfId="0" applyFont="1" applyBorder="1" applyAlignment="1">
      <alignment horizontal="centerContinuous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56" xfId="0" applyFont="1" applyBorder="1" applyAlignment="1" applyProtection="1">
      <alignment horizontal="centerContinuous" vertical="center"/>
      <protection locked="0"/>
    </xf>
    <xf numFmtId="0" fontId="15" fillId="0" borderId="56" xfId="0" applyFont="1" applyBorder="1" applyAlignment="1">
      <alignment horizontal="centerContinuous" vertical="center"/>
    </xf>
    <xf numFmtId="0" fontId="15" fillId="0" borderId="57" xfId="0" applyFont="1" applyBorder="1" applyAlignment="1">
      <alignment horizontal="centerContinuous" vertical="center"/>
    </xf>
    <xf numFmtId="0" fontId="10" fillId="0" borderId="58" xfId="0" applyFont="1" applyBorder="1" applyAlignment="1">
      <alignment horizontal="center" vertical="center"/>
    </xf>
    <xf numFmtId="179" fontId="10" fillId="0" borderId="59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shrinkToFit="1"/>
    </xf>
    <xf numFmtId="181" fontId="10" fillId="0" borderId="6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181" fontId="10" fillId="0" borderId="0" xfId="0" applyNumberFormat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4">
    <dxf>
      <fill>
        <patternFill>
          <bgColor rgb="FFFF00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19050</xdr:rowOff>
    </xdr:from>
    <xdr:to>
      <xdr:col>9</xdr:col>
      <xdr:colOff>619125</xdr:colOff>
      <xdr:row>31</xdr:row>
      <xdr:rowOff>85726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7A3BC4-45AE-4444-A3D9-CD99205F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0" t="58472" r="43258" b="14572"/>
        <a:stretch/>
      </xdr:blipFill>
      <xdr:spPr>
        <a:xfrm>
          <a:off x="0" y="5276850"/>
          <a:ext cx="6791325" cy="1971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9</xdr:col>
      <xdr:colOff>619125</xdr:colOff>
      <xdr:row>10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3259" b="47520"/>
        <a:stretch/>
      </xdr:blipFill>
      <xdr:spPr>
        <a:xfrm>
          <a:off x="0" y="723900"/>
          <a:ext cx="6791325" cy="1343025"/>
        </a:xfrm>
        <a:prstGeom prst="rect">
          <a:avLst/>
        </a:prstGeom>
      </xdr:spPr>
    </xdr:pic>
    <xdr:clientData/>
  </xdr:twoCellAnchor>
  <xdr:twoCellAnchor>
    <xdr:from>
      <xdr:col>6</xdr:col>
      <xdr:colOff>502921</xdr:colOff>
      <xdr:row>23</xdr:row>
      <xdr:rowOff>28575</xdr:rowOff>
    </xdr:from>
    <xdr:to>
      <xdr:col>9</xdr:col>
      <xdr:colOff>668655</xdr:colOff>
      <xdr:row>25</xdr:row>
      <xdr:rowOff>3007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8CF7E26-C7AB-442D-ABFE-3772A5651515}"/>
            </a:ext>
          </a:extLst>
        </xdr:cNvPr>
        <xdr:cNvSpPr/>
      </xdr:nvSpPr>
      <xdr:spPr>
        <a:xfrm>
          <a:off x="4526281" y="5293995"/>
          <a:ext cx="2177414" cy="431632"/>
        </a:xfrm>
        <a:prstGeom prst="wedgeRoundRectCallout">
          <a:avLst>
            <a:gd name="adj1" fmla="val 6324"/>
            <a:gd name="adj2" fmla="val 7458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．リレーにエントリーをしている場合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は，記録を個人種目と同様に入力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299407</xdr:colOff>
      <xdr:row>23</xdr:row>
      <xdr:rowOff>19051</xdr:rowOff>
    </xdr:from>
    <xdr:to>
      <xdr:col>4</xdr:col>
      <xdr:colOff>476250</xdr:colOff>
      <xdr:row>25</xdr:row>
      <xdr:rowOff>22861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5284471"/>
          <a:ext cx="2859083" cy="461010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９．自動入力されている学校名に誤りが無いかを確認，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19047</xdr:colOff>
      <xdr:row>8</xdr:row>
      <xdr:rowOff>171450</xdr:rowOff>
    </xdr:from>
    <xdr:to>
      <xdr:col>6</xdr:col>
      <xdr:colOff>647700</xdr:colOff>
      <xdr:row>10</xdr:row>
      <xdr:rowOff>171450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704847" y="1600200"/>
          <a:ext cx="4057653" cy="47625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10</xdr:row>
      <xdr:rowOff>219075</xdr:rowOff>
    </xdr:from>
    <xdr:to>
      <xdr:col>10</xdr:col>
      <xdr:colOff>137159</xdr:colOff>
      <xdr:row>20</xdr:row>
      <xdr:rowOff>209549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257D7DC-4B55-462F-B631-48CCE439B271}"/>
            </a:ext>
          </a:extLst>
        </xdr:cNvPr>
        <xdr:cNvGrpSpPr/>
      </xdr:nvGrpSpPr>
      <xdr:grpSpPr>
        <a:xfrm>
          <a:off x="19050" y="2512695"/>
          <a:ext cx="6823709" cy="2276474"/>
          <a:chOff x="19050" y="2190750"/>
          <a:chExt cx="6976836" cy="237172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3185" b="44524"/>
          <a:stretch/>
        </xdr:blipFill>
        <xdr:spPr>
          <a:xfrm>
            <a:off x="19050" y="2638425"/>
            <a:ext cx="6781800" cy="1562100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52121" y="2190750"/>
            <a:ext cx="1576729" cy="895350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627892" y="3661418"/>
            <a:ext cx="1548784" cy="901056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203273" y="3859889"/>
            <a:ext cx="1038033" cy="693061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267903" y="3859889"/>
            <a:ext cx="1637244" cy="693061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混成は得点の記録を入力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4627448" y="2190750"/>
            <a:ext cx="2230552" cy="885930"/>
          </a:xfrm>
          <a:prstGeom prst="wedgeRoundRectCallout">
            <a:avLst>
              <a:gd name="adj1" fmla="val 29661"/>
              <a:gd name="adj2" fmla="val 5986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８．リレーに出場する選手は、チームを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選択。コピペもできます。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（エントリー選手数が４名未満・６名より多いチームは、赤く表示されます）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500483" y="2209801"/>
            <a:ext cx="2081042" cy="927655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924741" y="3859889"/>
            <a:ext cx="1071145" cy="693061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548640</xdr:colOff>
      <xdr:row>27</xdr:row>
      <xdr:rowOff>66675</xdr:rowOff>
    </xdr:from>
    <xdr:to>
      <xdr:col>6</xdr:col>
      <xdr:colOff>117518</xdr:colOff>
      <xdr:row>29</xdr:row>
      <xdr:rowOff>47830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0174F88-AC67-4E2E-99AB-41C0C60B518C}"/>
            </a:ext>
          </a:extLst>
        </xdr:cNvPr>
        <xdr:cNvSpPr/>
      </xdr:nvSpPr>
      <xdr:spPr>
        <a:xfrm>
          <a:off x="1889760" y="6246495"/>
          <a:ext cx="2251118" cy="438355"/>
        </a:xfrm>
        <a:prstGeom prst="wedgeRoundRectCallout">
          <a:avLst>
            <a:gd name="adj1" fmla="val 49609"/>
            <a:gd name="adj2" fmla="val 1079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</a:rPr>
            <a:t>．自動入力されている参加種目数，チー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ム数，参加費に誤りが無いかを確認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rrom@tadoai.n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topLeftCell="A14" workbookViewId="0">
      <selection activeCell="O32" sqref="B32:O33"/>
    </sheetView>
  </sheetViews>
  <sheetFormatPr defaultRowHeight="18" x14ac:dyDescent="0.45"/>
  <cols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1434</v>
      </c>
      <c r="O1" t="s">
        <v>1435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4846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1436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4847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1437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4848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1438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4849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1439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4850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1439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4851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1439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3289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1439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3290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1439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3291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1439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3292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1439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3293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1439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3294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1439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3295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1439</v>
      </c>
    </row>
    <row r="15" spans="1:15" x14ac:dyDescent="0.45">
      <c r="A15" t="str">
        <f t="shared" si="0"/>
        <v>共通男子4X100mR</v>
      </c>
      <c r="B15">
        <v>11</v>
      </c>
      <c r="C15">
        <v>30</v>
      </c>
      <c r="D15">
        <v>19</v>
      </c>
      <c r="E15">
        <v>1</v>
      </c>
      <c r="F15" t="s">
        <v>3307</v>
      </c>
      <c r="G15" t="s">
        <v>32</v>
      </c>
      <c r="H15" t="s">
        <v>31</v>
      </c>
      <c r="I15" t="s">
        <v>14</v>
      </c>
      <c r="L15">
        <v>0</v>
      </c>
      <c r="M15">
        <v>0</v>
      </c>
      <c r="N15">
        <v>2</v>
      </c>
      <c r="O15" t="s">
        <v>1439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3296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1436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3297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1437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3298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1438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3299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1439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3300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1439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3301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1439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3302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1439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3303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1439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3304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1439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3305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1439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3306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1439</v>
      </c>
    </row>
    <row r="27" spans="1:15" x14ac:dyDescent="0.45">
      <c r="A27" t="str">
        <f t="shared" si="0"/>
        <v>共通女子4X100mR</v>
      </c>
      <c r="B27">
        <v>25</v>
      </c>
      <c r="C27">
        <v>30</v>
      </c>
      <c r="D27">
        <v>19</v>
      </c>
      <c r="E27">
        <v>2</v>
      </c>
      <c r="F27" t="s">
        <v>3308</v>
      </c>
      <c r="G27" t="s">
        <v>57</v>
      </c>
      <c r="H27" t="s">
        <v>56</v>
      </c>
      <c r="I27" t="s">
        <v>43</v>
      </c>
      <c r="L27">
        <v>0</v>
      </c>
      <c r="M27">
        <v>0</v>
      </c>
      <c r="N27">
        <v>2</v>
      </c>
      <c r="O27" t="s">
        <v>1439</v>
      </c>
    </row>
    <row r="28" spans="1:15" x14ac:dyDescent="0.45">
      <c r="A28" t="str">
        <f t="shared" si="0"/>
        <v>ｵｰﾌﾟﾝ男子100m</v>
      </c>
      <c r="B28">
        <v>31</v>
      </c>
      <c r="C28">
        <v>2</v>
      </c>
      <c r="D28">
        <v>5</v>
      </c>
      <c r="E28">
        <v>1</v>
      </c>
      <c r="F28" t="s">
        <v>4852</v>
      </c>
      <c r="G28" t="s">
        <v>4853</v>
      </c>
      <c r="H28" t="s">
        <v>4852</v>
      </c>
      <c r="I28" t="s">
        <v>14</v>
      </c>
      <c r="L28">
        <v>0</v>
      </c>
      <c r="M28">
        <v>0</v>
      </c>
      <c r="N28">
        <v>1</v>
      </c>
      <c r="O28" t="s">
        <v>1439</v>
      </c>
    </row>
    <row r="29" spans="1:15" x14ac:dyDescent="0.45">
      <c r="A29" t="str">
        <f t="shared" si="0"/>
        <v>ｵｰﾌﾟﾝ男子1500m</v>
      </c>
      <c r="B29">
        <v>32</v>
      </c>
      <c r="C29">
        <v>7</v>
      </c>
      <c r="D29">
        <v>5</v>
      </c>
      <c r="E29">
        <v>1</v>
      </c>
      <c r="F29" t="s">
        <v>4854</v>
      </c>
      <c r="G29" t="s">
        <v>4855</v>
      </c>
      <c r="H29" t="s">
        <v>4854</v>
      </c>
      <c r="I29" t="s">
        <v>14</v>
      </c>
      <c r="L29">
        <v>0</v>
      </c>
      <c r="M29">
        <v>0</v>
      </c>
      <c r="N29">
        <v>2</v>
      </c>
      <c r="O29" t="s">
        <v>1439</v>
      </c>
    </row>
    <row r="30" spans="1:15" x14ac:dyDescent="0.45">
      <c r="A30" t="str">
        <f t="shared" si="0"/>
        <v>ｵｰﾌﾟﾝ女子100m</v>
      </c>
      <c r="B30">
        <v>33</v>
      </c>
      <c r="C30">
        <v>2</v>
      </c>
      <c r="D30">
        <v>5</v>
      </c>
      <c r="E30">
        <v>2</v>
      </c>
      <c r="F30" t="s">
        <v>4856</v>
      </c>
      <c r="G30" t="s">
        <v>4857</v>
      </c>
      <c r="H30" t="s">
        <v>4856</v>
      </c>
      <c r="I30" t="s">
        <v>43</v>
      </c>
      <c r="L30">
        <v>2</v>
      </c>
      <c r="M30">
        <v>0</v>
      </c>
      <c r="N30">
        <v>1</v>
      </c>
      <c r="O30" t="s">
        <v>1439</v>
      </c>
    </row>
    <row r="31" spans="1:15" x14ac:dyDescent="0.45">
      <c r="A31" t="str">
        <f t="shared" si="0"/>
        <v>ｵｰﾌﾟﾝ女子1500m</v>
      </c>
      <c r="B31">
        <v>34</v>
      </c>
      <c r="C31">
        <v>7</v>
      </c>
      <c r="D31">
        <v>5</v>
      </c>
      <c r="E31">
        <v>2</v>
      </c>
      <c r="F31" t="s">
        <v>4858</v>
      </c>
      <c r="G31" t="s">
        <v>4859</v>
      </c>
      <c r="H31" t="s">
        <v>4858</v>
      </c>
      <c r="I31" t="s">
        <v>43</v>
      </c>
      <c r="L31">
        <v>2</v>
      </c>
      <c r="M31">
        <v>0</v>
      </c>
      <c r="N31">
        <v>2</v>
      </c>
      <c r="O31" t="s">
        <v>1439</v>
      </c>
    </row>
    <row r="32" spans="1:15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workbookViewId="0">
      <selection activeCell="B2" sqref="B2:O33"/>
    </sheetView>
  </sheetViews>
  <sheetFormatPr defaultRowHeight="18" x14ac:dyDescent="0.45"/>
  <sheetData>
    <row r="1" spans="1:8" x14ac:dyDescent="0.45">
      <c r="B1" t="s">
        <v>1399</v>
      </c>
      <c r="C1" t="s">
        <v>1400</v>
      </c>
      <c r="D1" t="s">
        <v>1401</v>
      </c>
      <c r="E1" t="s">
        <v>1402</v>
      </c>
      <c r="F1" t="s">
        <v>1403</v>
      </c>
      <c r="G1" t="s">
        <v>1404</v>
      </c>
      <c r="H1" t="s">
        <v>1405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4343</v>
      </c>
      <c r="E2" t="s">
        <v>1406</v>
      </c>
      <c r="F2" t="str">
        <f>D2</f>
        <v>浦安中</v>
      </c>
    </row>
    <row r="3" spans="1:8" x14ac:dyDescent="0.45">
      <c r="A3" t="str">
        <f t="shared" ref="A3:A40" si="0">IF(F3="","",F3)</f>
        <v>下貝塚中</v>
      </c>
      <c r="B3">
        <v>2</v>
      </c>
      <c r="C3">
        <v>12</v>
      </c>
      <c r="D3" t="s">
        <v>4344</v>
      </c>
      <c r="E3" t="s">
        <v>1407</v>
      </c>
      <c r="F3" t="str">
        <f t="shared" ref="F3:F33" si="1">D3</f>
        <v>下貝塚中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4345</v>
      </c>
      <c r="E4" t="s">
        <v>1408</v>
      </c>
      <c r="F4" t="str">
        <f t="shared" si="1"/>
        <v>高洲中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4346</v>
      </c>
      <c r="E5" t="s">
        <v>1409</v>
      </c>
      <c r="F5" t="str">
        <f t="shared" si="1"/>
        <v>高谷中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3554</v>
      </c>
      <c r="E6" t="s">
        <v>272</v>
      </c>
      <c r="F6" t="str">
        <f t="shared" si="1"/>
        <v>市川中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4347</v>
      </c>
      <c r="E7" t="s">
        <v>1410</v>
      </c>
      <c r="F7" t="str">
        <f t="shared" si="1"/>
        <v>市川五中</v>
      </c>
    </row>
    <row r="8" spans="1:8" x14ac:dyDescent="0.45">
      <c r="A8" t="str">
        <f t="shared" si="0"/>
        <v>市川三中</v>
      </c>
      <c r="B8">
        <v>7</v>
      </c>
      <c r="C8">
        <v>12</v>
      </c>
      <c r="D8" t="s">
        <v>4348</v>
      </c>
      <c r="E8" t="s">
        <v>1411</v>
      </c>
      <c r="F8" t="str">
        <f t="shared" si="1"/>
        <v>市川三中</v>
      </c>
    </row>
    <row r="9" spans="1:8" x14ac:dyDescent="0.45">
      <c r="A9" t="str">
        <f t="shared" si="0"/>
        <v>市川四中</v>
      </c>
      <c r="B9">
        <v>8</v>
      </c>
      <c r="C9">
        <v>12</v>
      </c>
      <c r="D9" t="s">
        <v>4349</v>
      </c>
      <c r="E9" t="s">
        <v>1412</v>
      </c>
      <c r="F9" t="str">
        <f t="shared" si="1"/>
        <v>市川四中</v>
      </c>
    </row>
    <row r="10" spans="1:8" x14ac:dyDescent="0.45">
      <c r="A10" t="str">
        <f t="shared" si="0"/>
        <v>市川二中</v>
      </c>
      <c r="B10">
        <v>9</v>
      </c>
      <c r="C10">
        <v>12</v>
      </c>
      <c r="D10" t="s">
        <v>4350</v>
      </c>
      <c r="E10" t="s">
        <v>1413</v>
      </c>
      <c r="F10" t="str">
        <f t="shared" si="1"/>
        <v>市川二中</v>
      </c>
    </row>
    <row r="11" spans="1:8" x14ac:dyDescent="0.45">
      <c r="A11" t="str">
        <f t="shared" si="0"/>
        <v>市川八中</v>
      </c>
      <c r="B11">
        <v>10</v>
      </c>
      <c r="C11">
        <v>12</v>
      </c>
      <c r="D11" t="s">
        <v>4351</v>
      </c>
      <c r="E11" t="s">
        <v>1414</v>
      </c>
      <c r="F11" t="str">
        <f t="shared" si="1"/>
        <v>市川八中</v>
      </c>
    </row>
    <row r="12" spans="1:8" x14ac:dyDescent="0.45">
      <c r="A12" t="str">
        <f t="shared" si="0"/>
        <v>市川六中</v>
      </c>
      <c r="B12">
        <v>11</v>
      </c>
      <c r="C12">
        <v>12</v>
      </c>
      <c r="D12" t="s">
        <v>4352</v>
      </c>
      <c r="E12" t="s">
        <v>1415</v>
      </c>
      <c r="F12" t="str">
        <f t="shared" si="1"/>
        <v>市川六中</v>
      </c>
    </row>
    <row r="13" spans="1:8" x14ac:dyDescent="0.45">
      <c r="A13" t="str">
        <f t="shared" si="0"/>
        <v>昭和学院中</v>
      </c>
      <c r="B13">
        <v>12</v>
      </c>
      <c r="C13">
        <v>12</v>
      </c>
      <c r="D13" t="s">
        <v>4353</v>
      </c>
      <c r="E13" t="s">
        <v>1416</v>
      </c>
      <c r="F13" t="str">
        <f t="shared" si="1"/>
        <v>昭和学院中</v>
      </c>
    </row>
    <row r="14" spans="1:8" x14ac:dyDescent="0.45">
      <c r="A14" t="str">
        <f t="shared" si="0"/>
        <v>大洲中</v>
      </c>
      <c r="B14">
        <v>13</v>
      </c>
      <c r="C14">
        <v>12</v>
      </c>
      <c r="D14" t="s">
        <v>4354</v>
      </c>
      <c r="E14" t="s">
        <v>1417</v>
      </c>
      <c r="F14" t="str">
        <f t="shared" si="1"/>
        <v>大洲中</v>
      </c>
    </row>
    <row r="15" spans="1:8" x14ac:dyDescent="0.45">
      <c r="A15" t="str">
        <f t="shared" si="0"/>
        <v>筑波大聴覚中</v>
      </c>
      <c r="B15">
        <v>14</v>
      </c>
      <c r="C15">
        <v>12</v>
      </c>
      <c r="D15" t="s">
        <v>4355</v>
      </c>
      <c r="E15" t="s">
        <v>1418</v>
      </c>
      <c r="F15" t="str">
        <f t="shared" si="1"/>
        <v>筑波大聴覚中</v>
      </c>
    </row>
    <row r="16" spans="1:8" x14ac:dyDescent="0.45">
      <c r="A16" t="str">
        <f t="shared" si="0"/>
        <v>東海大浦安中</v>
      </c>
      <c r="B16">
        <v>15</v>
      </c>
      <c r="C16">
        <v>12</v>
      </c>
      <c r="D16" t="s">
        <v>4356</v>
      </c>
      <c r="E16" t="s">
        <v>1419</v>
      </c>
      <c r="F16" t="str">
        <f t="shared" si="1"/>
        <v>東海大浦安中</v>
      </c>
    </row>
    <row r="17" spans="1:6" x14ac:dyDescent="0.45">
      <c r="A17" t="str">
        <f t="shared" si="0"/>
        <v>日の出中</v>
      </c>
      <c r="B17">
        <v>16</v>
      </c>
      <c r="C17">
        <v>12</v>
      </c>
      <c r="D17" t="s">
        <v>4357</v>
      </c>
      <c r="E17" t="s">
        <v>1420</v>
      </c>
      <c r="F17" t="str">
        <f t="shared" si="1"/>
        <v>日の出中</v>
      </c>
    </row>
    <row r="18" spans="1:6" x14ac:dyDescent="0.45">
      <c r="A18" t="str">
        <f t="shared" si="0"/>
        <v>日出学園中</v>
      </c>
      <c r="B18">
        <v>17</v>
      </c>
      <c r="C18">
        <v>12</v>
      </c>
      <c r="D18" t="s">
        <v>4358</v>
      </c>
      <c r="E18" t="s">
        <v>1421</v>
      </c>
      <c r="F18" t="str">
        <f t="shared" si="1"/>
        <v>日出学園中</v>
      </c>
    </row>
    <row r="19" spans="1:6" x14ac:dyDescent="0.45">
      <c r="A19" t="str">
        <f t="shared" si="0"/>
        <v>入船中</v>
      </c>
      <c r="B19">
        <v>18</v>
      </c>
      <c r="C19">
        <v>12</v>
      </c>
      <c r="D19" t="s">
        <v>4359</v>
      </c>
      <c r="E19" t="s">
        <v>1422</v>
      </c>
      <c r="F19" t="str">
        <f t="shared" si="1"/>
        <v>入船中</v>
      </c>
    </row>
    <row r="20" spans="1:6" x14ac:dyDescent="0.45">
      <c r="A20" t="str">
        <f t="shared" si="0"/>
        <v>美浜中</v>
      </c>
      <c r="B20">
        <v>19</v>
      </c>
      <c r="C20">
        <v>12</v>
      </c>
      <c r="D20" t="s">
        <v>4360</v>
      </c>
      <c r="E20" t="s">
        <v>1423</v>
      </c>
      <c r="F20" t="str">
        <f t="shared" si="1"/>
        <v>美浜中</v>
      </c>
    </row>
    <row r="21" spans="1:6" x14ac:dyDescent="0.45">
      <c r="A21" t="str">
        <f t="shared" si="0"/>
        <v>富岡中</v>
      </c>
      <c r="B21">
        <v>20</v>
      </c>
      <c r="C21">
        <v>12</v>
      </c>
      <c r="D21" t="s">
        <v>4361</v>
      </c>
      <c r="E21" t="s">
        <v>1035</v>
      </c>
      <c r="F21" t="str">
        <f t="shared" si="1"/>
        <v>富岡中</v>
      </c>
    </row>
    <row r="22" spans="1:6" x14ac:dyDescent="0.45">
      <c r="A22" t="str">
        <f t="shared" si="0"/>
        <v>福栄中</v>
      </c>
      <c r="B22">
        <v>21</v>
      </c>
      <c r="C22">
        <v>12</v>
      </c>
      <c r="D22" t="s">
        <v>4362</v>
      </c>
      <c r="E22" t="s">
        <v>1424</v>
      </c>
      <c r="F22" t="str">
        <f t="shared" si="1"/>
        <v>福栄中</v>
      </c>
    </row>
    <row r="23" spans="1:6" x14ac:dyDescent="0.45">
      <c r="A23" t="str">
        <f t="shared" si="0"/>
        <v>堀江中</v>
      </c>
      <c r="B23">
        <v>22</v>
      </c>
      <c r="C23">
        <v>12</v>
      </c>
      <c r="D23" t="s">
        <v>4363</v>
      </c>
      <c r="E23" t="s">
        <v>1425</v>
      </c>
      <c r="F23" t="str">
        <f t="shared" si="1"/>
        <v>堀江中</v>
      </c>
    </row>
    <row r="24" spans="1:6" x14ac:dyDescent="0.45">
      <c r="A24" t="str">
        <f t="shared" si="0"/>
        <v>妙典中</v>
      </c>
      <c r="B24">
        <v>23</v>
      </c>
      <c r="C24">
        <v>12</v>
      </c>
      <c r="D24" t="s">
        <v>4364</v>
      </c>
      <c r="E24" t="s">
        <v>1426</v>
      </c>
      <c r="F24" t="str">
        <f t="shared" si="1"/>
        <v>妙典中</v>
      </c>
    </row>
    <row r="25" spans="1:6" x14ac:dyDescent="0.45">
      <c r="A25" t="str">
        <f t="shared" si="0"/>
        <v>明海中</v>
      </c>
      <c r="B25">
        <v>24</v>
      </c>
      <c r="C25">
        <v>12</v>
      </c>
      <c r="D25" t="s">
        <v>3650</v>
      </c>
      <c r="E25" t="s">
        <v>1427</v>
      </c>
      <c r="F25" t="str">
        <f t="shared" si="1"/>
        <v>明海中</v>
      </c>
    </row>
    <row r="26" spans="1:6" x14ac:dyDescent="0.45">
      <c r="A26" t="str">
        <f t="shared" si="0"/>
        <v>和洋国府台中</v>
      </c>
      <c r="B26">
        <v>25</v>
      </c>
      <c r="C26">
        <v>12</v>
      </c>
      <c r="D26" t="s">
        <v>4365</v>
      </c>
      <c r="E26" t="s">
        <v>1428</v>
      </c>
      <c r="F26" t="str">
        <f t="shared" si="1"/>
        <v>和洋国府台中</v>
      </c>
    </row>
    <row r="27" spans="1:6" x14ac:dyDescent="0.45">
      <c r="A27" t="str">
        <f t="shared" si="0"/>
        <v>船橋芝山中</v>
      </c>
      <c r="B27">
        <v>26</v>
      </c>
      <c r="C27">
        <v>12</v>
      </c>
      <c r="D27" t="s">
        <v>4366</v>
      </c>
      <c r="E27" t="s">
        <v>1429</v>
      </c>
      <c r="F27" t="str">
        <f t="shared" si="1"/>
        <v>船橋芝山中</v>
      </c>
    </row>
    <row r="28" spans="1:6" x14ac:dyDescent="0.45">
      <c r="A28" t="str">
        <f t="shared" si="0"/>
        <v>市川七中</v>
      </c>
      <c r="B28">
        <v>27</v>
      </c>
      <c r="C28">
        <v>12</v>
      </c>
      <c r="D28" t="s">
        <v>4367</v>
      </c>
      <c r="E28" t="s">
        <v>1430</v>
      </c>
      <c r="F28" t="str">
        <f t="shared" si="1"/>
        <v>市川七中</v>
      </c>
    </row>
    <row r="29" spans="1:6" x14ac:dyDescent="0.45">
      <c r="A29" t="str">
        <f t="shared" si="0"/>
        <v>南行徳中</v>
      </c>
      <c r="B29">
        <v>28</v>
      </c>
      <c r="C29">
        <v>12</v>
      </c>
      <c r="D29" t="s">
        <v>4368</v>
      </c>
      <c r="E29" t="s">
        <v>1431</v>
      </c>
      <c r="F29" t="str">
        <f t="shared" si="1"/>
        <v>南行徳中</v>
      </c>
    </row>
    <row r="30" spans="1:6" x14ac:dyDescent="0.45">
      <c r="A30" t="str">
        <f t="shared" si="0"/>
        <v>塩浜学園中</v>
      </c>
      <c r="B30">
        <v>29</v>
      </c>
      <c r="C30">
        <v>12</v>
      </c>
      <c r="D30" t="s">
        <v>4369</v>
      </c>
      <c r="E30" t="s">
        <v>1432</v>
      </c>
      <c r="F30" t="str">
        <f t="shared" si="1"/>
        <v>塩浜学園中</v>
      </c>
    </row>
    <row r="31" spans="1:6" x14ac:dyDescent="0.45">
      <c r="A31" t="str">
        <f t="shared" si="0"/>
        <v>国府台女子中</v>
      </c>
      <c r="B31">
        <v>30</v>
      </c>
      <c r="C31">
        <v>12</v>
      </c>
      <c r="D31" t="s">
        <v>4370</v>
      </c>
      <c r="E31" t="s">
        <v>1562</v>
      </c>
      <c r="F31" t="str">
        <f t="shared" si="1"/>
        <v>国府台女子中</v>
      </c>
    </row>
    <row r="32" spans="1:6" x14ac:dyDescent="0.45">
      <c r="A32" t="str">
        <f t="shared" si="0"/>
        <v>葛飾中</v>
      </c>
      <c r="B32">
        <v>31</v>
      </c>
      <c r="C32">
        <v>12</v>
      </c>
      <c r="D32" t="s">
        <v>4447</v>
      </c>
      <c r="E32" t="s">
        <v>4342</v>
      </c>
      <c r="F32" t="str">
        <f t="shared" si="1"/>
        <v>葛飾中</v>
      </c>
    </row>
    <row r="33" spans="1:6" x14ac:dyDescent="0.45">
      <c r="A33" t="str">
        <f t="shared" si="0"/>
        <v>幕張西中</v>
      </c>
      <c r="B33">
        <v>32</v>
      </c>
      <c r="C33">
        <v>12</v>
      </c>
      <c r="D33" t="s">
        <v>4844</v>
      </c>
      <c r="E33" t="s">
        <v>4845</v>
      </c>
      <c r="F33" t="str">
        <f t="shared" si="1"/>
        <v>幕張西中</v>
      </c>
    </row>
    <row r="34" spans="1:6" x14ac:dyDescent="0.45">
      <c r="A34" t="str">
        <f t="shared" si="0"/>
        <v/>
      </c>
    </row>
    <row r="35" spans="1:6" x14ac:dyDescent="0.45">
      <c r="A35" t="str">
        <f t="shared" si="0"/>
        <v/>
      </c>
    </row>
    <row r="36" spans="1:6" x14ac:dyDescent="0.45">
      <c r="A36" t="str">
        <f t="shared" si="0"/>
        <v/>
      </c>
    </row>
    <row r="37" spans="1:6" x14ac:dyDescent="0.45">
      <c r="A37" t="str">
        <f t="shared" si="0"/>
        <v/>
      </c>
    </row>
    <row r="38" spans="1:6" x14ac:dyDescent="0.45">
      <c r="A38" t="str">
        <f t="shared" si="0"/>
        <v/>
      </c>
    </row>
    <row r="39" spans="1:6" x14ac:dyDescent="0.45">
      <c r="A39" t="str">
        <f t="shared" si="0"/>
        <v/>
      </c>
    </row>
    <row r="40" spans="1:6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1355"/>
  <sheetViews>
    <sheetView workbookViewId="0">
      <selection activeCell="O32" sqref="B32:O33"/>
    </sheetView>
  </sheetViews>
  <sheetFormatPr defaultRowHeight="18" x14ac:dyDescent="0.45"/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4" t="s">
        <v>73</v>
      </c>
      <c r="F1" s="5" t="s">
        <v>74</v>
      </c>
      <c r="G1" s="6" t="s">
        <v>75</v>
      </c>
      <c r="H1" s="7" t="s">
        <v>76</v>
      </c>
      <c r="I1" s="8" t="s">
        <v>77</v>
      </c>
      <c r="J1" s="9" t="s">
        <v>78</v>
      </c>
      <c r="K1" s="10" t="s">
        <v>79</v>
      </c>
      <c r="L1" s="11" t="s">
        <v>80</v>
      </c>
      <c r="M1" s="11" t="s">
        <v>1433</v>
      </c>
      <c r="N1" s="11" t="s">
        <v>82</v>
      </c>
      <c r="O1" s="11" t="s">
        <v>83</v>
      </c>
      <c r="P1" s="11"/>
    </row>
    <row r="2" spans="1:16" x14ac:dyDescent="0.2">
      <c r="A2" s="12">
        <v>2001</v>
      </c>
      <c r="B2" s="13" t="s">
        <v>2482</v>
      </c>
      <c r="C2" s="13" t="s">
        <v>2483</v>
      </c>
      <c r="D2" s="14" t="s">
        <v>1567</v>
      </c>
      <c r="E2" s="15" t="s">
        <v>4343</v>
      </c>
      <c r="F2" s="16">
        <v>3</v>
      </c>
      <c r="G2" s="14"/>
      <c r="H2" s="17"/>
      <c r="I2" s="63"/>
      <c r="J2" s="15" t="s">
        <v>577</v>
      </c>
      <c r="K2" s="17" t="s">
        <v>104</v>
      </c>
      <c r="L2" s="17" t="s">
        <v>578</v>
      </c>
      <c r="M2" s="17" t="s">
        <v>105</v>
      </c>
      <c r="N2" s="17" t="s">
        <v>579</v>
      </c>
      <c r="O2" s="17" t="s">
        <v>84</v>
      </c>
      <c r="P2" t="str">
        <f>E2&amp;"中"</f>
        <v>浦安中中</v>
      </c>
    </row>
    <row r="3" spans="1:16" x14ac:dyDescent="0.2">
      <c r="A3" s="12">
        <v>2002</v>
      </c>
      <c r="B3" s="13" t="s">
        <v>2484</v>
      </c>
      <c r="C3" s="13" t="s">
        <v>2485</v>
      </c>
      <c r="D3" s="14" t="s">
        <v>1567</v>
      </c>
      <c r="E3" s="15" t="s">
        <v>4343</v>
      </c>
      <c r="F3" s="16">
        <v>3</v>
      </c>
      <c r="G3" s="14"/>
      <c r="H3" s="17"/>
      <c r="I3" s="17"/>
      <c r="J3" s="15" t="s">
        <v>580</v>
      </c>
      <c r="K3" s="17" t="s">
        <v>581</v>
      </c>
      <c r="L3" s="17" t="s">
        <v>582</v>
      </c>
      <c r="M3" s="17" t="s">
        <v>583</v>
      </c>
      <c r="N3" s="17" t="s">
        <v>584</v>
      </c>
      <c r="O3" s="17" t="s">
        <v>84</v>
      </c>
      <c r="P3" t="str">
        <f t="shared" ref="P3:P66" si="0">E3&amp;"中"</f>
        <v>浦安中中</v>
      </c>
    </row>
    <row r="4" spans="1:16" x14ac:dyDescent="0.2">
      <c r="A4" s="12">
        <v>2003</v>
      </c>
      <c r="B4" s="13" t="s">
        <v>2486</v>
      </c>
      <c r="C4" s="13" t="s">
        <v>2487</v>
      </c>
      <c r="D4" s="14" t="s">
        <v>1567</v>
      </c>
      <c r="E4" s="15" t="s">
        <v>4343</v>
      </c>
      <c r="F4" s="16">
        <v>2</v>
      </c>
      <c r="G4" s="14"/>
      <c r="H4" s="17"/>
      <c r="I4" s="17"/>
      <c r="J4" s="15" t="s">
        <v>346</v>
      </c>
      <c r="K4" s="17" t="s">
        <v>1659</v>
      </c>
      <c r="L4" s="17" t="s">
        <v>347</v>
      </c>
      <c r="M4" s="17" t="s">
        <v>1660</v>
      </c>
      <c r="N4" s="17" t="s">
        <v>1661</v>
      </c>
      <c r="O4" s="17" t="s">
        <v>84</v>
      </c>
      <c r="P4" t="str">
        <f t="shared" si="0"/>
        <v>浦安中中</v>
      </c>
    </row>
    <row r="5" spans="1:16" x14ac:dyDescent="0.2">
      <c r="A5" s="12">
        <v>2004</v>
      </c>
      <c r="B5" s="13" t="s">
        <v>2488</v>
      </c>
      <c r="C5" s="13" t="s">
        <v>2489</v>
      </c>
      <c r="D5" s="14" t="s">
        <v>1567</v>
      </c>
      <c r="E5" s="15" t="s">
        <v>4343</v>
      </c>
      <c r="F5" s="16">
        <v>2</v>
      </c>
      <c r="G5" s="14"/>
      <c r="H5" s="17"/>
      <c r="I5" s="17"/>
      <c r="J5" s="15" t="s">
        <v>1662</v>
      </c>
      <c r="K5" s="17" t="s">
        <v>929</v>
      </c>
      <c r="L5" s="17" t="s">
        <v>1663</v>
      </c>
      <c r="M5" s="17" t="s">
        <v>930</v>
      </c>
      <c r="N5" s="17" t="s">
        <v>1664</v>
      </c>
      <c r="O5" s="17" t="s">
        <v>84</v>
      </c>
      <c r="P5" t="str">
        <f t="shared" si="0"/>
        <v>浦安中中</v>
      </c>
    </row>
    <row r="6" spans="1:16" x14ac:dyDescent="0.2">
      <c r="A6" s="12">
        <v>2005</v>
      </c>
      <c r="B6" s="17" t="s">
        <v>2490</v>
      </c>
      <c r="C6" s="17" t="s">
        <v>2491</v>
      </c>
      <c r="D6" s="14" t="s">
        <v>1567</v>
      </c>
      <c r="E6" s="15" t="s">
        <v>4343</v>
      </c>
      <c r="F6" s="16">
        <v>2</v>
      </c>
      <c r="G6" s="14"/>
      <c r="H6" s="17"/>
      <c r="I6" s="17"/>
      <c r="J6" s="15" t="s">
        <v>1665</v>
      </c>
      <c r="K6" s="17" t="s">
        <v>1666</v>
      </c>
      <c r="L6" s="17" t="s">
        <v>1667</v>
      </c>
      <c r="M6" s="17" t="s">
        <v>1668</v>
      </c>
      <c r="N6" s="17" t="s">
        <v>1669</v>
      </c>
      <c r="O6" s="17" t="s">
        <v>84</v>
      </c>
      <c r="P6" t="str">
        <f t="shared" si="0"/>
        <v>浦安中中</v>
      </c>
    </row>
    <row r="7" spans="1:16" x14ac:dyDescent="0.2">
      <c r="A7" s="12">
        <v>2006</v>
      </c>
      <c r="B7" s="13" t="s">
        <v>2492</v>
      </c>
      <c r="C7" s="13" t="s">
        <v>2493</v>
      </c>
      <c r="D7" s="14" t="s">
        <v>1567</v>
      </c>
      <c r="E7" s="15" t="s">
        <v>4345</v>
      </c>
      <c r="F7" s="16">
        <v>3</v>
      </c>
      <c r="G7" s="14"/>
      <c r="H7" s="17"/>
      <c r="I7" s="17"/>
      <c r="J7" s="15" t="s">
        <v>799</v>
      </c>
      <c r="K7" s="17" t="s">
        <v>800</v>
      </c>
      <c r="L7" s="17" t="s">
        <v>801</v>
      </c>
      <c r="M7" s="17" t="s">
        <v>802</v>
      </c>
      <c r="N7" s="17" t="s">
        <v>803</v>
      </c>
      <c r="O7" s="17" t="s">
        <v>84</v>
      </c>
      <c r="P7" t="str">
        <f t="shared" si="0"/>
        <v>高洲中中</v>
      </c>
    </row>
    <row r="8" spans="1:16" x14ac:dyDescent="0.2">
      <c r="A8" s="12">
        <v>2007</v>
      </c>
      <c r="B8" s="13" t="s">
        <v>2494</v>
      </c>
      <c r="C8" s="13" t="s">
        <v>2495</v>
      </c>
      <c r="D8" s="14" t="s">
        <v>1567</v>
      </c>
      <c r="E8" s="15" t="s">
        <v>4345</v>
      </c>
      <c r="F8" s="16">
        <v>3</v>
      </c>
      <c r="G8" s="14"/>
      <c r="H8" s="17"/>
      <c r="I8" s="17"/>
      <c r="J8" s="15" t="s">
        <v>804</v>
      </c>
      <c r="K8" s="17" t="s">
        <v>253</v>
      </c>
      <c r="L8" s="17" t="s">
        <v>805</v>
      </c>
      <c r="M8" s="17" t="s">
        <v>353</v>
      </c>
      <c r="N8" s="17" t="s">
        <v>806</v>
      </c>
      <c r="O8" s="17" t="s">
        <v>84</v>
      </c>
      <c r="P8" t="str">
        <f t="shared" si="0"/>
        <v>高洲中中</v>
      </c>
    </row>
    <row r="9" spans="1:16" x14ac:dyDescent="0.2">
      <c r="A9" s="12">
        <v>2008</v>
      </c>
      <c r="B9" s="13" t="s">
        <v>2496</v>
      </c>
      <c r="C9" s="13" t="s">
        <v>2497</v>
      </c>
      <c r="D9" s="14" t="s">
        <v>1567</v>
      </c>
      <c r="E9" s="15" t="s">
        <v>4345</v>
      </c>
      <c r="F9" s="16">
        <v>3</v>
      </c>
      <c r="G9" s="14"/>
      <c r="H9" s="17"/>
      <c r="I9" s="17"/>
      <c r="J9" s="15" t="s">
        <v>838</v>
      </c>
      <c r="K9" s="17" t="s">
        <v>899</v>
      </c>
      <c r="L9" s="17" t="s">
        <v>805</v>
      </c>
      <c r="M9" s="17" t="s">
        <v>900</v>
      </c>
      <c r="N9" s="17" t="s">
        <v>839</v>
      </c>
      <c r="O9" s="17" t="s">
        <v>84</v>
      </c>
      <c r="P9" t="str">
        <f t="shared" si="0"/>
        <v>高洲中中</v>
      </c>
    </row>
    <row r="10" spans="1:16" x14ac:dyDescent="0.2">
      <c r="A10" s="12">
        <v>2009</v>
      </c>
      <c r="B10" s="13" t="s">
        <v>2498</v>
      </c>
      <c r="C10" s="13" t="s">
        <v>2499</v>
      </c>
      <c r="D10" s="14" t="s">
        <v>1567</v>
      </c>
      <c r="E10" s="15" t="s">
        <v>4345</v>
      </c>
      <c r="F10" s="16">
        <v>3</v>
      </c>
      <c r="G10" s="14"/>
      <c r="H10" s="17"/>
      <c r="I10" s="17"/>
      <c r="J10" s="15" t="s">
        <v>840</v>
      </c>
      <c r="K10" s="17" t="s">
        <v>841</v>
      </c>
      <c r="L10" s="17" t="s">
        <v>842</v>
      </c>
      <c r="M10" s="17" t="s">
        <v>843</v>
      </c>
      <c r="N10" s="17" t="s">
        <v>844</v>
      </c>
      <c r="O10" s="17" t="s">
        <v>84</v>
      </c>
      <c r="P10" t="str">
        <f t="shared" si="0"/>
        <v>高洲中中</v>
      </c>
    </row>
    <row r="11" spans="1:16" x14ac:dyDescent="0.2">
      <c r="A11" s="12">
        <v>2010</v>
      </c>
      <c r="B11" s="17" t="s">
        <v>2500</v>
      </c>
      <c r="C11" s="17" t="s">
        <v>2501</v>
      </c>
      <c r="D11" s="14" t="s">
        <v>1567</v>
      </c>
      <c r="E11" s="15" t="s">
        <v>4345</v>
      </c>
      <c r="F11" s="16">
        <v>3</v>
      </c>
      <c r="G11" s="14"/>
      <c r="H11" s="17"/>
      <c r="I11" s="17"/>
      <c r="J11" s="15" t="s">
        <v>174</v>
      </c>
      <c r="K11" s="17" t="s">
        <v>715</v>
      </c>
      <c r="L11" s="17" t="s">
        <v>175</v>
      </c>
      <c r="M11" s="17" t="s">
        <v>717</v>
      </c>
      <c r="N11" s="17" t="s">
        <v>845</v>
      </c>
      <c r="O11" s="17" t="s">
        <v>84</v>
      </c>
      <c r="P11" t="str">
        <f t="shared" si="0"/>
        <v>高洲中中</v>
      </c>
    </row>
    <row r="12" spans="1:16" x14ac:dyDescent="0.2">
      <c r="A12" s="12">
        <v>2011</v>
      </c>
      <c r="B12" s="17" t="s">
        <v>2502</v>
      </c>
      <c r="C12" s="17" t="s">
        <v>2503</v>
      </c>
      <c r="D12" s="14" t="s">
        <v>1567</v>
      </c>
      <c r="E12" s="15" t="s">
        <v>4345</v>
      </c>
      <c r="F12" s="16">
        <v>3</v>
      </c>
      <c r="G12" s="14"/>
      <c r="H12" s="17"/>
      <c r="I12" s="17"/>
      <c r="J12" s="15" t="s">
        <v>846</v>
      </c>
      <c r="K12" s="17" t="s">
        <v>116</v>
      </c>
      <c r="L12" s="17" t="s">
        <v>847</v>
      </c>
      <c r="M12" s="17" t="s">
        <v>117</v>
      </c>
      <c r="N12" s="17" t="s">
        <v>848</v>
      </c>
      <c r="O12" s="17" t="s">
        <v>84</v>
      </c>
      <c r="P12" t="str">
        <f t="shared" si="0"/>
        <v>高洲中中</v>
      </c>
    </row>
    <row r="13" spans="1:16" x14ac:dyDescent="0.2">
      <c r="A13" s="12">
        <v>2012</v>
      </c>
      <c r="B13" s="17" t="s">
        <v>2504</v>
      </c>
      <c r="C13" s="17" t="s">
        <v>2505</v>
      </c>
      <c r="D13" s="14" t="s">
        <v>1567</v>
      </c>
      <c r="E13" s="15" t="s">
        <v>4345</v>
      </c>
      <c r="F13" s="16">
        <v>3</v>
      </c>
      <c r="G13" s="14"/>
      <c r="H13" s="17"/>
      <c r="I13" s="17"/>
      <c r="J13" s="15" t="s">
        <v>442</v>
      </c>
      <c r="K13" s="17" t="s">
        <v>293</v>
      </c>
      <c r="L13" s="17" t="s">
        <v>443</v>
      </c>
      <c r="M13" s="17" t="s">
        <v>286</v>
      </c>
      <c r="N13" s="17" t="s">
        <v>849</v>
      </c>
      <c r="O13" s="17" t="s">
        <v>84</v>
      </c>
      <c r="P13" t="str">
        <f t="shared" si="0"/>
        <v>高洲中中</v>
      </c>
    </row>
    <row r="14" spans="1:16" x14ac:dyDescent="0.2">
      <c r="A14" s="12">
        <v>2013</v>
      </c>
      <c r="B14" s="17" t="s">
        <v>2506</v>
      </c>
      <c r="C14" s="17" t="s">
        <v>2507</v>
      </c>
      <c r="D14" s="14" t="s">
        <v>1567</v>
      </c>
      <c r="E14" s="15" t="s">
        <v>4345</v>
      </c>
      <c r="F14" s="16">
        <v>3</v>
      </c>
      <c r="G14" s="14"/>
      <c r="H14" s="17"/>
      <c r="I14" s="17"/>
      <c r="J14" s="15" t="s">
        <v>938</v>
      </c>
      <c r="K14" s="17" t="s">
        <v>203</v>
      </c>
      <c r="L14" s="17" t="s">
        <v>939</v>
      </c>
      <c r="M14" s="17" t="s">
        <v>205</v>
      </c>
      <c r="N14" s="17" t="s">
        <v>647</v>
      </c>
      <c r="O14" s="17" t="s">
        <v>84</v>
      </c>
      <c r="P14" t="str">
        <f t="shared" si="0"/>
        <v>高洲中中</v>
      </c>
    </row>
    <row r="15" spans="1:16" x14ac:dyDescent="0.2">
      <c r="A15" s="12">
        <v>2014</v>
      </c>
      <c r="B15" s="17" t="s">
        <v>2508</v>
      </c>
      <c r="C15" s="17" t="s">
        <v>2509</v>
      </c>
      <c r="D15" s="14" t="s">
        <v>1567</v>
      </c>
      <c r="E15" s="15" t="s">
        <v>4345</v>
      </c>
      <c r="F15" s="16">
        <v>3</v>
      </c>
      <c r="G15" s="14"/>
      <c r="H15" s="17"/>
      <c r="I15" s="17"/>
      <c r="J15" s="15" t="s">
        <v>1563</v>
      </c>
      <c r="K15" s="17" t="s">
        <v>201</v>
      </c>
      <c r="L15" s="17" t="s">
        <v>1564</v>
      </c>
      <c r="M15" s="17" t="s">
        <v>202</v>
      </c>
      <c r="N15" s="17" t="s">
        <v>1565</v>
      </c>
      <c r="O15" s="17" t="s">
        <v>84</v>
      </c>
      <c r="P15" t="str">
        <f t="shared" si="0"/>
        <v>高洲中中</v>
      </c>
    </row>
    <row r="16" spans="1:16" x14ac:dyDescent="0.2">
      <c r="A16" s="12">
        <v>2015</v>
      </c>
      <c r="B16" s="17" t="s">
        <v>2510</v>
      </c>
      <c r="C16" s="17" t="s">
        <v>2511</v>
      </c>
      <c r="D16" s="14" t="s">
        <v>1567</v>
      </c>
      <c r="E16" s="15" t="s">
        <v>4345</v>
      </c>
      <c r="F16" s="16">
        <v>2</v>
      </c>
      <c r="G16" s="14"/>
      <c r="H16" s="17"/>
      <c r="I16" s="17"/>
      <c r="J16" s="15" t="s">
        <v>590</v>
      </c>
      <c r="K16" s="17" t="s">
        <v>166</v>
      </c>
      <c r="L16" s="17" t="s">
        <v>591</v>
      </c>
      <c r="M16" s="17" t="s">
        <v>167</v>
      </c>
      <c r="N16" s="17" t="s">
        <v>1928</v>
      </c>
      <c r="O16" s="17" t="s">
        <v>84</v>
      </c>
      <c r="P16" t="str">
        <f t="shared" si="0"/>
        <v>高洲中中</v>
      </c>
    </row>
    <row r="17" spans="1:16" x14ac:dyDescent="0.2">
      <c r="A17" s="12">
        <v>2016</v>
      </c>
      <c r="B17" s="17" t="s">
        <v>2512</v>
      </c>
      <c r="C17" s="17" t="s">
        <v>1580</v>
      </c>
      <c r="D17" s="14" t="s">
        <v>1567</v>
      </c>
      <c r="E17" s="15" t="s">
        <v>4345</v>
      </c>
      <c r="F17" s="16">
        <v>2</v>
      </c>
      <c r="G17" s="14"/>
      <c r="H17" s="17"/>
      <c r="I17" s="17"/>
      <c r="J17" s="15" t="s">
        <v>1930</v>
      </c>
      <c r="K17" s="17" t="s">
        <v>104</v>
      </c>
      <c r="L17" s="17" t="s">
        <v>1931</v>
      </c>
      <c r="M17" s="17" t="s">
        <v>105</v>
      </c>
      <c r="N17" s="17" t="s">
        <v>2513</v>
      </c>
      <c r="O17" s="17" t="s">
        <v>84</v>
      </c>
      <c r="P17" t="str">
        <f t="shared" si="0"/>
        <v>高洲中中</v>
      </c>
    </row>
    <row r="18" spans="1:16" x14ac:dyDescent="0.2">
      <c r="A18" s="12">
        <v>2017</v>
      </c>
      <c r="B18" s="17" t="s">
        <v>1932</v>
      </c>
      <c r="C18" s="17" t="s">
        <v>1933</v>
      </c>
      <c r="D18" s="14" t="s">
        <v>1567</v>
      </c>
      <c r="E18" s="15" t="s">
        <v>4345</v>
      </c>
      <c r="F18" s="16">
        <v>2</v>
      </c>
      <c r="G18" s="14"/>
      <c r="H18" s="17"/>
      <c r="I18" s="17"/>
      <c r="J18" s="15" t="s">
        <v>1934</v>
      </c>
      <c r="K18" s="17" t="s">
        <v>1935</v>
      </c>
      <c r="L18" s="17" t="s">
        <v>1936</v>
      </c>
      <c r="M18" s="17" t="s">
        <v>1937</v>
      </c>
      <c r="N18" s="17" t="s">
        <v>1938</v>
      </c>
      <c r="O18" s="17" t="s">
        <v>84</v>
      </c>
      <c r="P18" t="str">
        <f t="shared" si="0"/>
        <v>高洲中中</v>
      </c>
    </row>
    <row r="19" spans="1:16" x14ac:dyDescent="0.2">
      <c r="A19" s="12">
        <v>2018</v>
      </c>
      <c r="B19" s="17" t="s">
        <v>2514</v>
      </c>
      <c r="C19" s="17" t="s">
        <v>2515</v>
      </c>
      <c r="D19" s="14" t="s">
        <v>1567</v>
      </c>
      <c r="E19" s="15" t="s">
        <v>4345</v>
      </c>
      <c r="F19" s="16">
        <v>2</v>
      </c>
      <c r="G19" s="14"/>
      <c r="H19" s="17"/>
      <c r="I19" s="17"/>
      <c r="J19" s="15" t="s">
        <v>1939</v>
      </c>
      <c r="K19" s="17" t="s">
        <v>351</v>
      </c>
      <c r="L19" s="17" t="s">
        <v>1940</v>
      </c>
      <c r="M19" s="17" t="s">
        <v>352</v>
      </c>
      <c r="N19" s="17" t="s">
        <v>1792</v>
      </c>
      <c r="O19" s="17" t="s">
        <v>84</v>
      </c>
      <c r="P19" t="str">
        <f t="shared" si="0"/>
        <v>高洲中中</v>
      </c>
    </row>
    <row r="20" spans="1:16" x14ac:dyDescent="0.2">
      <c r="A20" s="12">
        <v>2019</v>
      </c>
      <c r="B20" s="17" t="s">
        <v>2516</v>
      </c>
      <c r="C20" s="17" t="s">
        <v>2517</v>
      </c>
      <c r="D20" s="14" t="s">
        <v>1567</v>
      </c>
      <c r="E20" s="15" t="s">
        <v>4345</v>
      </c>
      <c r="F20" s="16">
        <v>2</v>
      </c>
      <c r="G20" s="14"/>
      <c r="H20" s="17"/>
      <c r="I20" s="17"/>
      <c r="J20" s="15" t="s">
        <v>1941</v>
      </c>
      <c r="K20" s="17" t="s">
        <v>1799</v>
      </c>
      <c r="L20" s="17" t="s">
        <v>1942</v>
      </c>
      <c r="M20" s="17" t="s">
        <v>1943</v>
      </c>
      <c r="N20" s="17" t="s">
        <v>1944</v>
      </c>
      <c r="O20" s="17" t="s">
        <v>84</v>
      </c>
      <c r="P20" t="str">
        <f t="shared" si="0"/>
        <v>高洲中中</v>
      </c>
    </row>
    <row r="21" spans="1:16" x14ac:dyDescent="0.2">
      <c r="A21" s="12">
        <v>2020</v>
      </c>
      <c r="B21" s="17" t="s">
        <v>2518</v>
      </c>
      <c r="C21" s="17" t="s">
        <v>2495</v>
      </c>
      <c r="D21" s="14" t="s">
        <v>1567</v>
      </c>
      <c r="E21" s="15" t="s">
        <v>4345</v>
      </c>
      <c r="F21" s="16">
        <v>2</v>
      </c>
      <c r="G21" s="14"/>
      <c r="H21" s="17"/>
      <c r="I21" s="17"/>
      <c r="J21" s="15" t="s">
        <v>1945</v>
      </c>
      <c r="K21" s="17" t="s">
        <v>253</v>
      </c>
      <c r="L21" s="17" t="s">
        <v>276</v>
      </c>
      <c r="M21" s="17" t="s">
        <v>353</v>
      </c>
      <c r="N21" s="17" t="s">
        <v>1946</v>
      </c>
      <c r="O21" s="17" t="s">
        <v>84</v>
      </c>
      <c r="P21" t="str">
        <f t="shared" si="0"/>
        <v>高洲中中</v>
      </c>
    </row>
    <row r="22" spans="1:16" x14ac:dyDescent="0.2">
      <c r="A22" s="12">
        <v>2021</v>
      </c>
      <c r="B22" s="17" t="s">
        <v>2519</v>
      </c>
      <c r="C22" s="17" t="s">
        <v>2520</v>
      </c>
      <c r="D22" s="14" t="s">
        <v>1567</v>
      </c>
      <c r="E22" s="15" t="s">
        <v>4345</v>
      </c>
      <c r="F22" s="16">
        <v>2</v>
      </c>
      <c r="G22" s="14"/>
      <c r="H22" s="17"/>
      <c r="I22" s="17"/>
      <c r="J22" s="15" t="s">
        <v>2188</v>
      </c>
      <c r="K22" s="17" t="s">
        <v>251</v>
      </c>
      <c r="L22" s="17" t="s">
        <v>2189</v>
      </c>
      <c r="M22" s="17" t="s">
        <v>252</v>
      </c>
      <c r="N22" s="17" t="s">
        <v>1969</v>
      </c>
      <c r="O22" s="17" t="s">
        <v>84</v>
      </c>
      <c r="P22" t="str">
        <f t="shared" si="0"/>
        <v>高洲中中</v>
      </c>
    </row>
    <row r="23" spans="1:16" x14ac:dyDescent="0.2">
      <c r="A23" s="12">
        <v>2022</v>
      </c>
      <c r="B23" s="17" t="s">
        <v>2521</v>
      </c>
      <c r="C23" s="17" t="s">
        <v>2522</v>
      </c>
      <c r="D23" s="14" t="s">
        <v>1567</v>
      </c>
      <c r="E23" s="15" t="s">
        <v>4345</v>
      </c>
      <c r="F23" s="16">
        <v>2</v>
      </c>
      <c r="G23" s="14"/>
      <c r="H23" s="17"/>
      <c r="I23" s="17"/>
      <c r="J23" s="15" t="s">
        <v>2190</v>
      </c>
      <c r="K23" s="17" t="s">
        <v>150</v>
      </c>
      <c r="L23" s="17" t="s">
        <v>2191</v>
      </c>
      <c r="M23" s="17" t="s">
        <v>151</v>
      </c>
      <c r="N23" s="17" t="s">
        <v>2192</v>
      </c>
      <c r="O23" s="17" t="s">
        <v>84</v>
      </c>
      <c r="P23" t="str">
        <f t="shared" si="0"/>
        <v>高洲中中</v>
      </c>
    </row>
    <row r="24" spans="1:16" x14ac:dyDescent="0.2">
      <c r="A24" s="12">
        <v>2023</v>
      </c>
      <c r="B24" s="17" t="s">
        <v>2523</v>
      </c>
      <c r="C24" s="17" t="s">
        <v>2524</v>
      </c>
      <c r="D24" s="14" t="s">
        <v>1567</v>
      </c>
      <c r="E24" s="15" t="s">
        <v>4345</v>
      </c>
      <c r="F24" s="16">
        <v>2</v>
      </c>
      <c r="G24" s="14"/>
      <c r="H24" s="17"/>
      <c r="I24" s="17"/>
      <c r="J24" s="15" t="s">
        <v>2193</v>
      </c>
      <c r="K24" s="17" t="s">
        <v>134</v>
      </c>
      <c r="L24" s="17" t="s">
        <v>2194</v>
      </c>
      <c r="M24" s="17" t="s">
        <v>1818</v>
      </c>
      <c r="N24" s="17" t="s">
        <v>2195</v>
      </c>
      <c r="O24" s="17" t="s">
        <v>84</v>
      </c>
      <c r="P24" t="str">
        <f t="shared" si="0"/>
        <v>高洲中中</v>
      </c>
    </row>
    <row r="25" spans="1:16" x14ac:dyDescent="0.2">
      <c r="A25" s="12">
        <v>2024</v>
      </c>
      <c r="B25" s="17" t="s">
        <v>2525</v>
      </c>
      <c r="C25" s="17" t="s">
        <v>2526</v>
      </c>
      <c r="D25" s="14" t="s">
        <v>1567</v>
      </c>
      <c r="E25" s="15" t="s">
        <v>4345</v>
      </c>
      <c r="F25" s="16">
        <v>2</v>
      </c>
      <c r="G25" s="14"/>
      <c r="H25" s="17"/>
      <c r="I25" s="17"/>
      <c r="J25" s="15" t="s">
        <v>2317</v>
      </c>
      <c r="K25" s="17" t="s">
        <v>140</v>
      </c>
      <c r="L25" s="17" t="s">
        <v>2318</v>
      </c>
      <c r="M25" s="17" t="s">
        <v>2319</v>
      </c>
      <c r="N25" s="17" t="s">
        <v>2320</v>
      </c>
      <c r="O25" s="17" t="s">
        <v>84</v>
      </c>
      <c r="P25" t="str">
        <f t="shared" si="0"/>
        <v>高洲中中</v>
      </c>
    </row>
    <row r="26" spans="1:16" x14ac:dyDescent="0.2">
      <c r="A26" s="12">
        <v>2025</v>
      </c>
      <c r="B26" s="17" t="s">
        <v>2518</v>
      </c>
      <c r="C26" s="17" t="s">
        <v>2527</v>
      </c>
      <c r="D26" s="14" t="s">
        <v>1567</v>
      </c>
      <c r="E26" s="15" t="s">
        <v>4345</v>
      </c>
      <c r="F26" s="16">
        <v>2</v>
      </c>
      <c r="G26" s="14"/>
      <c r="H26" s="17"/>
      <c r="I26" s="17"/>
      <c r="J26" s="15" t="s">
        <v>275</v>
      </c>
      <c r="K26" s="17" t="s">
        <v>1276</v>
      </c>
      <c r="L26" s="17" t="s">
        <v>276</v>
      </c>
      <c r="M26" s="17" t="s">
        <v>1277</v>
      </c>
      <c r="N26" s="17" t="s">
        <v>2528</v>
      </c>
      <c r="O26" s="17" t="s">
        <v>84</v>
      </c>
      <c r="P26" t="str">
        <f t="shared" si="0"/>
        <v>高洲中中</v>
      </c>
    </row>
    <row r="27" spans="1:16" x14ac:dyDescent="0.2">
      <c r="A27" s="12">
        <v>2026</v>
      </c>
      <c r="B27" s="17" t="s">
        <v>2529</v>
      </c>
      <c r="C27" s="17" t="s">
        <v>2530</v>
      </c>
      <c r="D27" s="14" t="s">
        <v>1567</v>
      </c>
      <c r="E27" s="15" t="s">
        <v>4345</v>
      </c>
      <c r="F27" s="16">
        <v>2</v>
      </c>
      <c r="G27" s="14"/>
      <c r="H27" s="17"/>
      <c r="I27" s="17"/>
      <c r="J27" s="15" t="s">
        <v>152</v>
      </c>
      <c r="K27" s="17" t="s">
        <v>387</v>
      </c>
      <c r="L27" s="17" t="s">
        <v>153</v>
      </c>
      <c r="M27" s="17" t="s">
        <v>1657</v>
      </c>
      <c r="N27" s="17" t="s">
        <v>1975</v>
      </c>
      <c r="O27" s="17" t="s">
        <v>84</v>
      </c>
      <c r="P27" t="str">
        <f t="shared" si="0"/>
        <v>高洲中中</v>
      </c>
    </row>
    <row r="28" spans="1:16" x14ac:dyDescent="0.2">
      <c r="A28" s="12">
        <v>2027</v>
      </c>
      <c r="B28" s="17" t="s">
        <v>4448</v>
      </c>
      <c r="C28" s="17" t="s">
        <v>4449</v>
      </c>
      <c r="D28" s="14" t="s">
        <v>139</v>
      </c>
      <c r="E28" s="15" t="s">
        <v>4356</v>
      </c>
      <c r="F28" s="16">
        <v>1</v>
      </c>
      <c r="G28" s="14" t="s">
        <v>4450</v>
      </c>
      <c r="H28" s="17" t="s">
        <v>441</v>
      </c>
      <c r="I28" s="17"/>
      <c r="J28" s="15" t="s">
        <v>4451</v>
      </c>
      <c r="K28" s="17" t="s">
        <v>4452</v>
      </c>
      <c r="L28" s="17" t="s">
        <v>4453</v>
      </c>
      <c r="M28" s="17" t="s">
        <v>4454</v>
      </c>
      <c r="N28" s="17" t="s">
        <v>4445</v>
      </c>
      <c r="O28" s="17" t="s">
        <v>84</v>
      </c>
      <c r="P28" t="str">
        <f t="shared" si="0"/>
        <v>東海大浦安中中</v>
      </c>
    </row>
    <row r="29" spans="1:16" x14ac:dyDescent="0.2">
      <c r="A29" s="12">
        <v>2028</v>
      </c>
      <c r="B29" s="17" t="s">
        <v>2531</v>
      </c>
      <c r="C29" s="17" t="s">
        <v>2532</v>
      </c>
      <c r="D29" s="14" t="s">
        <v>1567</v>
      </c>
      <c r="E29" s="15" t="s">
        <v>4345</v>
      </c>
      <c r="F29" s="16">
        <v>2</v>
      </c>
      <c r="G29" s="14"/>
      <c r="H29" s="17"/>
      <c r="I29" s="17"/>
      <c r="J29" s="15" t="s">
        <v>360</v>
      </c>
      <c r="K29" s="17" t="s">
        <v>644</v>
      </c>
      <c r="L29" s="17" t="s">
        <v>361</v>
      </c>
      <c r="M29" s="17" t="s">
        <v>645</v>
      </c>
      <c r="N29" s="17" t="s">
        <v>2019</v>
      </c>
      <c r="O29" s="17" t="s">
        <v>84</v>
      </c>
      <c r="P29" t="str">
        <f t="shared" si="0"/>
        <v>高洲中中</v>
      </c>
    </row>
    <row r="30" spans="1:16" x14ac:dyDescent="0.2">
      <c r="A30" s="12">
        <v>2029</v>
      </c>
      <c r="B30" s="17" t="s">
        <v>2533</v>
      </c>
      <c r="C30" s="17" t="s">
        <v>2534</v>
      </c>
      <c r="D30" s="14" t="s">
        <v>1567</v>
      </c>
      <c r="E30" s="15" t="s">
        <v>4345</v>
      </c>
      <c r="F30" s="16">
        <v>2</v>
      </c>
      <c r="G30" s="14"/>
      <c r="H30" s="17"/>
      <c r="I30" s="17"/>
      <c r="J30" s="15" t="s">
        <v>2314</v>
      </c>
      <c r="K30" s="17" t="s">
        <v>224</v>
      </c>
      <c r="L30" s="17" t="s">
        <v>2315</v>
      </c>
      <c r="M30" s="17" t="s">
        <v>225</v>
      </c>
      <c r="N30" s="17" t="s">
        <v>2316</v>
      </c>
      <c r="O30" s="17" t="s">
        <v>84</v>
      </c>
      <c r="P30" t="str">
        <f t="shared" si="0"/>
        <v>高洲中中</v>
      </c>
    </row>
    <row r="31" spans="1:16" x14ac:dyDescent="0.2">
      <c r="A31" s="12">
        <v>2030</v>
      </c>
      <c r="B31" s="17" t="s">
        <v>2535</v>
      </c>
      <c r="C31" s="17" t="s">
        <v>2536</v>
      </c>
      <c r="D31" s="14" t="s">
        <v>1567</v>
      </c>
      <c r="E31" s="15" t="s">
        <v>4345</v>
      </c>
      <c r="F31" s="16">
        <v>2</v>
      </c>
      <c r="G31" s="14"/>
      <c r="H31" s="17"/>
      <c r="I31" s="17"/>
      <c r="J31" s="15" t="s">
        <v>2537</v>
      </c>
      <c r="K31" s="17" t="s">
        <v>124</v>
      </c>
      <c r="L31" s="17" t="s">
        <v>2538</v>
      </c>
      <c r="M31" s="17" t="s">
        <v>145</v>
      </c>
      <c r="N31" s="17" t="s">
        <v>2467</v>
      </c>
      <c r="O31" s="17" t="s">
        <v>84</v>
      </c>
      <c r="P31" t="str">
        <f t="shared" si="0"/>
        <v>高洲中中</v>
      </c>
    </row>
    <row r="32" spans="1:16" x14ac:dyDescent="0.2">
      <c r="A32" s="12">
        <v>2031</v>
      </c>
      <c r="B32" s="17" t="s">
        <v>2539</v>
      </c>
      <c r="C32" s="17" t="s">
        <v>2540</v>
      </c>
      <c r="D32" s="14" t="s">
        <v>1567</v>
      </c>
      <c r="E32" s="15" t="s">
        <v>4345</v>
      </c>
      <c r="F32" s="16">
        <v>2</v>
      </c>
      <c r="G32" s="14"/>
      <c r="H32" s="17"/>
      <c r="I32" s="17"/>
      <c r="J32" s="15" t="s">
        <v>182</v>
      </c>
      <c r="K32" s="17" t="s">
        <v>264</v>
      </c>
      <c r="L32" s="17" t="s">
        <v>184</v>
      </c>
      <c r="M32" s="17" t="s">
        <v>265</v>
      </c>
      <c r="N32" s="17" t="s">
        <v>2376</v>
      </c>
      <c r="O32" s="17" t="s">
        <v>84</v>
      </c>
      <c r="P32" t="str">
        <f t="shared" si="0"/>
        <v>高洲中中</v>
      </c>
    </row>
    <row r="33" spans="1:16" x14ac:dyDescent="0.2">
      <c r="A33" s="12">
        <v>2032</v>
      </c>
      <c r="B33" s="17" t="s">
        <v>2541</v>
      </c>
      <c r="C33" s="17" t="s">
        <v>2542</v>
      </c>
      <c r="D33" s="14" t="s">
        <v>1567</v>
      </c>
      <c r="E33" s="15" t="s">
        <v>3554</v>
      </c>
      <c r="F33" s="16">
        <v>3</v>
      </c>
      <c r="G33" s="14"/>
      <c r="H33" s="17"/>
      <c r="I33" s="17"/>
      <c r="J33" s="15" t="s">
        <v>364</v>
      </c>
      <c r="K33" s="17" t="s">
        <v>126</v>
      </c>
      <c r="L33" s="17" t="s">
        <v>365</v>
      </c>
      <c r="M33" s="17" t="s">
        <v>127</v>
      </c>
      <c r="N33" s="17" t="s">
        <v>940</v>
      </c>
      <c r="O33" s="17" t="s">
        <v>84</v>
      </c>
      <c r="P33" t="str">
        <f t="shared" si="0"/>
        <v>市川中中</v>
      </c>
    </row>
    <row r="34" spans="1:16" x14ac:dyDescent="0.2">
      <c r="A34" s="12">
        <v>2033</v>
      </c>
      <c r="B34" s="17" t="s">
        <v>2543</v>
      </c>
      <c r="C34" s="17" t="s">
        <v>2544</v>
      </c>
      <c r="D34" s="14" t="s">
        <v>1567</v>
      </c>
      <c r="E34" s="15" t="s">
        <v>3554</v>
      </c>
      <c r="F34" s="16">
        <v>3</v>
      </c>
      <c r="G34" s="14"/>
      <c r="H34" s="17"/>
      <c r="I34" s="17"/>
      <c r="J34" s="15" t="s">
        <v>1465</v>
      </c>
      <c r="K34" s="17" t="s">
        <v>287</v>
      </c>
      <c r="L34" s="17" t="s">
        <v>1466</v>
      </c>
      <c r="M34" s="17" t="s">
        <v>1566</v>
      </c>
      <c r="N34" s="17" t="s">
        <v>1467</v>
      </c>
      <c r="O34" s="17" t="s">
        <v>84</v>
      </c>
      <c r="P34" t="str">
        <f t="shared" si="0"/>
        <v>市川中中</v>
      </c>
    </row>
    <row r="35" spans="1:16" x14ac:dyDescent="0.2">
      <c r="A35" s="12">
        <v>2034</v>
      </c>
      <c r="B35" s="17" t="s">
        <v>2545</v>
      </c>
      <c r="C35" s="17" t="s">
        <v>2546</v>
      </c>
      <c r="D35" s="14" t="s">
        <v>1567</v>
      </c>
      <c r="E35" s="15" t="s">
        <v>3554</v>
      </c>
      <c r="F35" s="16">
        <v>3</v>
      </c>
      <c r="G35" s="14"/>
      <c r="H35" s="17"/>
      <c r="I35" s="17"/>
      <c r="J35" s="15" t="s">
        <v>329</v>
      </c>
      <c r="K35" s="17" t="s">
        <v>243</v>
      </c>
      <c r="L35" s="17" t="s">
        <v>330</v>
      </c>
      <c r="M35" s="17" t="s">
        <v>244</v>
      </c>
      <c r="N35" s="17" t="s">
        <v>941</v>
      </c>
      <c r="O35" s="17" t="s">
        <v>84</v>
      </c>
      <c r="P35" t="str">
        <f t="shared" si="0"/>
        <v>市川中中</v>
      </c>
    </row>
    <row r="36" spans="1:16" x14ac:dyDescent="0.2">
      <c r="A36" s="12">
        <v>2035</v>
      </c>
      <c r="B36" s="17" t="s">
        <v>2547</v>
      </c>
      <c r="C36" s="17" t="s">
        <v>2548</v>
      </c>
      <c r="D36" s="14" t="s">
        <v>1567</v>
      </c>
      <c r="E36" s="15" t="s">
        <v>3554</v>
      </c>
      <c r="F36" s="16">
        <v>3</v>
      </c>
      <c r="G36" s="14"/>
      <c r="H36" s="17"/>
      <c r="I36" s="17"/>
      <c r="J36" s="15" t="s">
        <v>405</v>
      </c>
      <c r="K36" s="17" t="s">
        <v>291</v>
      </c>
      <c r="L36" s="17" t="s">
        <v>406</v>
      </c>
      <c r="M36" s="17" t="s">
        <v>292</v>
      </c>
      <c r="N36" s="17" t="s">
        <v>942</v>
      </c>
      <c r="O36" s="17" t="s">
        <v>84</v>
      </c>
      <c r="P36" t="str">
        <f t="shared" si="0"/>
        <v>市川中中</v>
      </c>
    </row>
    <row r="37" spans="1:16" x14ac:dyDescent="0.2">
      <c r="A37" s="12">
        <v>2036</v>
      </c>
      <c r="B37" s="17" t="s">
        <v>2549</v>
      </c>
      <c r="C37" s="17" t="s">
        <v>2550</v>
      </c>
      <c r="D37" s="14" t="s">
        <v>1567</v>
      </c>
      <c r="E37" s="15" t="s">
        <v>3554</v>
      </c>
      <c r="F37" s="16">
        <v>3</v>
      </c>
      <c r="G37" s="14"/>
      <c r="H37" s="17"/>
      <c r="I37" s="17"/>
      <c r="J37" s="15" t="s">
        <v>943</v>
      </c>
      <c r="K37" s="17" t="s">
        <v>944</v>
      </c>
      <c r="L37" s="17" t="s">
        <v>945</v>
      </c>
      <c r="M37" s="17" t="s">
        <v>946</v>
      </c>
      <c r="N37" s="17" t="s">
        <v>947</v>
      </c>
      <c r="O37" s="17" t="s">
        <v>84</v>
      </c>
      <c r="P37" t="str">
        <f t="shared" si="0"/>
        <v>市川中中</v>
      </c>
    </row>
    <row r="38" spans="1:16" x14ac:dyDescent="0.2">
      <c r="A38" s="12">
        <v>2037</v>
      </c>
      <c r="B38" s="17" t="s">
        <v>2551</v>
      </c>
      <c r="C38" s="17" t="s">
        <v>2552</v>
      </c>
      <c r="D38" s="14" t="s">
        <v>1567</v>
      </c>
      <c r="E38" s="15" t="s">
        <v>3554</v>
      </c>
      <c r="F38" s="16">
        <v>3</v>
      </c>
      <c r="G38" s="14"/>
      <c r="H38" s="17"/>
      <c r="I38" s="17"/>
      <c r="J38" s="15" t="s">
        <v>948</v>
      </c>
      <c r="K38" s="17" t="s">
        <v>180</v>
      </c>
      <c r="L38" s="17" t="s">
        <v>949</v>
      </c>
      <c r="M38" s="17" t="s">
        <v>181</v>
      </c>
      <c r="N38" s="17" t="s">
        <v>950</v>
      </c>
      <c r="O38" s="17" t="s">
        <v>84</v>
      </c>
      <c r="P38" t="str">
        <f t="shared" si="0"/>
        <v>市川中中</v>
      </c>
    </row>
    <row r="39" spans="1:16" x14ac:dyDescent="0.2">
      <c r="A39" s="12">
        <v>2038</v>
      </c>
      <c r="B39" s="17" t="s">
        <v>2553</v>
      </c>
      <c r="C39" s="17" t="s">
        <v>2554</v>
      </c>
      <c r="D39" s="14" t="s">
        <v>1567</v>
      </c>
      <c r="E39" s="15" t="s">
        <v>3554</v>
      </c>
      <c r="F39" s="16">
        <v>3</v>
      </c>
      <c r="G39" s="14"/>
      <c r="H39" s="17"/>
      <c r="I39" s="17"/>
      <c r="J39" s="15" t="s">
        <v>241</v>
      </c>
      <c r="K39" s="17" t="s">
        <v>268</v>
      </c>
      <c r="L39" s="17" t="s">
        <v>242</v>
      </c>
      <c r="M39" s="17" t="s">
        <v>269</v>
      </c>
      <c r="N39" s="17" t="s">
        <v>951</v>
      </c>
      <c r="O39" s="17" t="s">
        <v>84</v>
      </c>
      <c r="P39" t="str">
        <f t="shared" si="0"/>
        <v>市川中中</v>
      </c>
    </row>
    <row r="40" spans="1:16" x14ac:dyDescent="0.2">
      <c r="A40" s="12">
        <v>2039</v>
      </c>
      <c r="B40" s="17" t="s">
        <v>2555</v>
      </c>
      <c r="C40" s="17" t="s">
        <v>2556</v>
      </c>
      <c r="D40" s="14" t="s">
        <v>1567</v>
      </c>
      <c r="E40" s="15" t="s">
        <v>3554</v>
      </c>
      <c r="F40" s="16">
        <v>3</v>
      </c>
      <c r="G40" s="14"/>
      <c r="H40" s="17"/>
      <c r="I40" s="17"/>
      <c r="J40" s="15" t="s">
        <v>430</v>
      </c>
      <c r="K40" s="17" t="s">
        <v>107</v>
      </c>
      <c r="L40" s="17" t="s">
        <v>767</v>
      </c>
      <c r="M40" s="17" t="s">
        <v>109</v>
      </c>
      <c r="N40" s="17" t="s">
        <v>952</v>
      </c>
      <c r="O40" s="17" t="s">
        <v>84</v>
      </c>
      <c r="P40" t="str">
        <f t="shared" si="0"/>
        <v>市川中中</v>
      </c>
    </row>
    <row r="41" spans="1:16" x14ac:dyDescent="0.2">
      <c r="A41" s="12">
        <v>2040</v>
      </c>
      <c r="B41" s="17" t="s">
        <v>2557</v>
      </c>
      <c r="C41" s="17" t="s">
        <v>2558</v>
      </c>
      <c r="D41" s="14" t="s">
        <v>1567</v>
      </c>
      <c r="E41" s="15" t="s">
        <v>3554</v>
      </c>
      <c r="F41" s="16">
        <v>2</v>
      </c>
      <c r="G41" s="14"/>
      <c r="H41" s="17"/>
      <c r="I41" s="17"/>
      <c r="J41" s="15" t="s">
        <v>1747</v>
      </c>
      <c r="K41" s="17" t="s">
        <v>143</v>
      </c>
      <c r="L41" s="17" t="s">
        <v>1748</v>
      </c>
      <c r="M41" s="17" t="s">
        <v>144</v>
      </c>
      <c r="N41" s="17" t="s">
        <v>1749</v>
      </c>
      <c r="O41" s="17" t="s">
        <v>84</v>
      </c>
      <c r="P41" t="str">
        <f t="shared" si="0"/>
        <v>市川中中</v>
      </c>
    </row>
    <row r="42" spans="1:16" x14ac:dyDescent="0.2">
      <c r="A42" s="12">
        <v>2041</v>
      </c>
      <c r="B42" s="17" t="s">
        <v>2559</v>
      </c>
      <c r="C42" s="17" t="s">
        <v>2560</v>
      </c>
      <c r="D42" s="14" t="s">
        <v>1567</v>
      </c>
      <c r="E42" s="15" t="s">
        <v>3554</v>
      </c>
      <c r="F42" s="16">
        <v>2</v>
      </c>
      <c r="G42" s="14"/>
      <c r="H42" s="17"/>
      <c r="I42" s="17"/>
      <c r="J42" s="15" t="s">
        <v>1584</v>
      </c>
      <c r="K42" s="17" t="s">
        <v>392</v>
      </c>
      <c r="L42" s="17" t="s">
        <v>1586</v>
      </c>
      <c r="M42" s="17" t="s">
        <v>393</v>
      </c>
      <c r="N42" s="17" t="s">
        <v>1751</v>
      </c>
      <c r="O42" s="17" t="s">
        <v>84</v>
      </c>
      <c r="P42" t="str">
        <f t="shared" si="0"/>
        <v>市川中中</v>
      </c>
    </row>
    <row r="43" spans="1:16" x14ac:dyDescent="0.2">
      <c r="A43" s="12">
        <v>2042</v>
      </c>
      <c r="B43" s="17" t="s">
        <v>2561</v>
      </c>
      <c r="C43" s="17" t="s">
        <v>2562</v>
      </c>
      <c r="D43" s="14" t="s">
        <v>1567</v>
      </c>
      <c r="E43" s="15" t="s">
        <v>3554</v>
      </c>
      <c r="F43" s="16">
        <v>2</v>
      </c>
      <c r="G43" s="14"/>
      <c r="H43" s="17"/>
      <c r="I43" s="17"/>
      <c r="J43" s="15" t="s">
        <v>1980</v>
      </c>
      <c r="K43" s="17" t="s">
        <v>268</v>
      </c>
      <c r="L43" s="17" t="s">
        <v>1981</v>
      </c>
      <c r="M43" s="17" t="s">
        <v>269</v>
      </c>
      <c r="N43" s="17" t="s">
        <v>2139</v>
      </c>
      <c r="O43" s="17" t="s">
        <v>84</v>
      </c>
      <c r="P43" t="str">
        <f t="shared" si="0"/>
        <v>市川中中</v>
      </c>
    </row>
    <row r="44" spans="1:16" x14ac:dyDescent="0.2">
      <c r="A44" s="12">
        <v>2043</v>
      </c>
      <c r="B44" s="17" t="s">
        <v>2563</v>
      </c>
      <c r="C44" s="17" t="s">
        <v>2564</v>
      </c>
      <c r="D44" s="14" t="s">
        <v>1567</v>
      </c>
      <c r="E44" s="15" t="s">
        <v>3554</v>
      </c>
      <c r="F44" s="16">
        <v>2</v>
      </c>
      <c r="G44" s="14"/>
      <c r="H44" s="17"/>
      <c r="I44" s="17"/>
      <c r="J44" s="15" t="s">
        <v>1015</v>
      </c>
      <c r="K44" s="17" t="s">
        <v>2140</v>
      </c>
      <c r="L44" s="17" t="s">
        <v>294</v>
      </c>
      <c r="M44" s="17" t="s">
        <v>2141</v>
      </c>
      <c r="N44" s="17" t="s">
        <v>2142</v>
      </c>
      <c r="O44" s="17" t="s">
        <v>84</v>
      </c>
      <c r="P44" t="str">
        <f t="shared" si="0"/>
        <v>市川中中</v>
      </c>
    </row>
    <row r="45" spans="1:16" x14ac:dyDescent="0.2">
      <c r="A45" s="12">
        <v>2044</v>
      </c>
      <c r="B45" s="17" t="s">
        <v>2565</v>
      </c>
      <c r="C45" s="17" t="s">
        <v>2566</v>
      </c>
      <c r="D45" s="14" t="s">
        <v>1567</v>
      </c>
      <c r="E45" s="15" t="s">
        <v>3554</v>
      </c>
      <c r="F45" s="16">
        <v>2</v>
      </c>
      <c r="G45" s="14"/>
      <c r="H45" s="17"/>
      <c r="I45" s="17"/>
      <c r="J45" s="15" t="s">
        <v>2330</v>
      </c>
      <c r="K45" s="17" t="s">
        <v>2567</v>
      </c>
      <c r="L45" s="17" t="s">
        <v>2332</v>
      </c>
      <c r="M45" s="17" t="s">
        <v>2568</v>
      </c>
      <c r="N45" s="17" t="s">
        <v>1792</v>
      </c>
      <c r="O45" s="17" t="s">
        <v>84</v>
      </c>
      <c r="P45" t="str">
        <f t="shared" si="0"/>
        <v>市川中中</v>
      </c>
    </row>
    <row r="46" spans="1:16" x14ac:dyDescent="0.2">
      <c r="A46" s="12">
        <v>2045</v>
      </c>
      <c r="B46" s="17" t="s">
        <v>2569</v>
      </c>
      <c r="C46" s="17" t="s">
        <v>2570</v>
      </c>
      <c r="D46" s="14" t="s">
        <v>1567</v>
      </c>
      <c r="E46" s="15" t="s">
        <v>4347</v>
      </c>
      <c r="F46" s="16">
        <v>3</v>
      </c>
      <c r="G46" s="14"/>
      <c r="H46" s="17"/>
      <c r="I46" s="17"/>
      <c r="J46" s="15" t="s">
        <v>810</v>
      </c>
      <c r="K46" s="17" t="s">
        <v>811</v>
      </c>
      <c r="L46" s="17" t="s">
        <v>812</v>
      </c>
      <c r="M46" s="17" t="s">
        <v>813</v>
      </c>
      <c r="N46" s="17" t="s">
        <v>814</v>
      </c>
      <c r="O46" s="17" t="s">
        <v>84</v>
      </c>
      <c r="P46" t="str">
        <f t="shared" si="0"/>
        <v>市川五中中</v>
      </c>
    </row>
    <row r="47" spans="1:16" x14ac:dyDescent="0.2">
      <c r="A47" s="12">
        <v>2046</v>
      </c>
      <c r="B47" s="17" t="s">
        <v>2571</v>
      </c>
      <c r="C47" s="17" t="s">
        <v>2572</v>
      </c>
      <c r="D47" s="14" t="s">
        <v>1567</v>
      </c>
      <c r="E47" s="15" t="s">
        <v>4347</v>
      </c>
      <c r="F47" s="16">
        <v>3</v>
      </c>
      <c r="G47" s="14"/>
      <c r="H47" s="17"/>
      <c r="I47" s="17"/>
      <c r="J47" s="15" t="s">
        <v>815</v>
      </c>
      <c r="K47" s="17" t="s">
        <v>358</v>
      </c>
      <c r="L47" s="17" t="s">
        <v>816</v>
      </c>
      <c r="M47" s="17" t="s">
        <v>359</v>
      </c>
      <c r="N47" s="17" t="s">
        <v>817</v>
      </c>
      <c r="O47" s="17" t="s">
        <v>84</v>
      </c>
      <c r="P47" t="str">
        <f t="shared" si="0"/>
        <v>市川五中中</v>
      </c>
    </row>
    <row r="48" spans="1:16" x14ac:dyDescent="0.2">
      <c r="A48" s="12">
        <v>2047</v>
      </c>
      <c r="B48" s="17" t="s">
        <v>818</v>
      </c>
      <c r="C48" s="17" t="s">
        <v>819</v>
      </c>
      <c r="D48" s="14" t="s">
        <v>1567</v>
      </c>
      <c r="E48" s="15" t="s">
        <v>4347</v>
      </c>
      <c r="F48" s="16">
        <v>3</v>
      </c>
      <c r="G48" s="14"/>
      <c r="H48" s="17"/>
      <c r="I48" s="17"/>
      <c r="J48" s="15" t="s">
        <v>820</v>
      </c>
      <c r="K48" s="17" t="s">
        <v>89</v>
      </c>
      <c r="L48" s="17" t="s">
        <v>821</v>
      </c>
      <c r="M48" s="17" t="s">
        <v>91</v>
      </c>
      <c r="N48" s="17" t="s">
        <v>822</v>
      </c>
      <c r="O48" s="17" t="s">
        <v>84</v>
      </c>
      <c r="P48" t="str">
        <f t="shared" si="0"/>
        <v>市川五中中</v>
      </c>
    </row>
    <row r="49" spans="1:16" x14ac:dyDescent="0.2">
      <c r="A49" s="12">
        <v>2048</v>
      </c>
      <c r="B49" s="17" t="s">
        <v>2573</v>
      </c>
      <c r="C49" s="17" t="s">
        <v>2574</v>
      </c>
      <c r="D49" s="14" t="s">
        <v>1567</v>
      </c>
      <c r="E49" s="15" t="s">
        <v>4347</v>
      </c>
      <c r="F49" s="16">
        <v>3</v>
      </c>
      <c r="G49" s="14"/>
      <c r="H49" s="17"/>
      <c r="I49" s="17"/>
      <c r="J49" s="15" t="s">
        <v>742</v>
      </c>
      <c r="K49" s="17" t="s">
        <v>823</v>
      </c>
      <c r="L49" s="17" t="s">
        <v>743</v>
      </c>
      <c r="M49" s="17" t="s">
        <v>824</v>
      </c>
      <c r="N49" s="17" t="s">
        <v>825</v>
      </c>
      <c r="O49" s="17" t="s">
        <v>84</v>
      </c>
      <c r="P49" t="str">
        <f t="shared" si="0"/>
        <v>市川五中中</v>
      </c>
    </row>
    <row r="50" spans="1:16" x14ac:dyDescent="0.2">
      <c r="A50" s="12">
        <v>2049</v>
      </c>
      <c r="B50" s="17" t="s">
        <v>2321</v>
      </c>
      <c r="C50" s="17" t="s">
        <v>2322</v>
      </c>
      <c r="D50" s="14" t="s">
        <v>1567</v>
      </c>
      <c r="E50" s="15" t="s">
        <v>4347</v>
      </c>
      <c r="F50" s="16">
        <v>2</v>
      </c>
      <c r="G50" s="14"/>
      <c r="H50" s="17"/>
      <c r="I50" s="17"/>
      <c r="J50" s="15" t="s">
        <v>146</v>
      </c>
      <c r="K50" s="17" t="s">
        <v>192</v>
      </c>
      <c r="L50" s="17" t="s">
        <v>148</v>
      </c>
      <c r="M50" s="17" t="s">
        <v>193</v>
      </c>
      <c r="N50" s="17" t="s">
        <v>2323</v>
      </c>
      <c r="O50" s="17" t="s">
        <v>84</v>
      </c>
      <c r="P50" t="str">
        <f t="shared" si="0"/>
        <v>市川五中中</v>
      </c>
    </row>
    <row r="51" spans="1:16" x14ac:dyDescent="0.2">
      <c r="A51" s="12">
        <v>2050</v>
      </c>
      <c r="B51" s="17" t="s">
        <v>850</v>
      </c>
      <c r="C51" s="17" t="s">
        <v>1462</v>
      </c>
      <c r="D51" s="14" t="s">
        <v>1567</v>
      </c>
      <c r="E51" s="15" t="s">
        <v>4344</v>
      </c>
      <c r="F51" s="16">
        <v>3</v>
      </c>
      <c r="G51" s="14"/>
      <c r="H51" s="17"/>
      <c r="I51" s="17"/>
      <c r="J51" s="15" t="s">
        <v>851</v>
      </c>
      <c r="K51" s="17" t="s">
        <v>1463</v>
      </c>
      <c r="L51" s="17" t="s">
        <v>852</v>
      </c>
      <c r="M51" s="17" t="s">
        <v>1464</v>
      </c>
      <c r="N51" s="17" t="s">
        <v>1096</v>
      </c>
      <c r="O51" s="17" t="s">
        <v>84</v>
      </c>
      <c r="P51" t="str">
        <f t="shared" si="0"/>
        <v>下貝塚中中</v>
      </c>
    </row>
    <row r="52" spans="1:16" x14ac:dyDescent="0.2">
      <c r="A52" s="12">
        <v>2051</v>
      </c>
      <c r="B52" s="17" t="s">
        <v>2575</v>
      </c>
      <c r="C52" s="17" t="s">
        <v>2576</v>
      </c>
      <c r="D52" s="14" t="s">
        <v>1567</v>
      </c>
      <c r="E52" s="15" t="s">
        <v>4349</v>
      </c>
      <c r="F52" s="16">
        <v>3</v>
      </c>
      <c r="G52" s="14"/>
      <c r="H52" s="17"/>
      <c r="I52" s="17"/>
      <c r="J52" s="15" t="s">
        <v>381</v>
      </c>
      <c r="K52" s="17" t="s">
        <v>235</v>
      </c>
      <c r="L52" s="17" t="s">
        <v>382</v>
      </c>
      <c r="M52" s="17" t="s">
        <v>236</v>
      </c>
      <c r="N52" s="17" t="s">
        <v>533</v>
      </c>
      <c r="O52" s="17" t="s">
        <v>84</v>
      </c>
      <c r="P52" t="str">
        <f t="shared" si="0"/>
        <v>市川四中中</v>
      </c>
    </row>
    <row r="53" spans="1:16" x14ac:dyDescent="0.2">
      <c r="A53" s="12">
        <v>2052</v>
      </c>
      <c r="B53" s="17" t="s">
        <v>2577</v>
      </c>
      <c r="C53" s="17" t="s">
        <v>2578</v>
      </c>
      <c r="D53" s="14" t="s">
        <v>1567</v>
      </c>
      <c r="E53" s="15" t="s">
        <v>4349</v>
      </c>
      <c r="F53" s="16">
        <v>3</v>
      </c>
      <c r="G53" s="14"/>
      <c r="H53" s="17"/>
      <c r="I53" s="17"/>
      <c r="J53" s="15" t="s">
        <v>563</v>
      </c>
      <c r="K53" s="17" t="s">
        <v>104</v>
      </c>
      <c r="L53" s="17" t="s">
        <v>564</v>
      </c>
      <c r="M53" s="17" t="s">
        <v>105</v>
      </c>
      <c r="N53" s="17" t="s">
        <v>496</v>
      </c>
      <c r="O53" s="17" t="s">
        <v>84</v>
      </c>
      <c r="P53" t="str">
        <f t="shared" si="0"/>
        <v>市川四中中</v>
      </c>
    </row>
    <row r="54" spans="1:16" x14ac:dyDescent="0.2">
      <c r="A54" s="12">
        <v>2053</v>
      </c>
      <c r="B54" s="17" t="s">
        <v>2579</v>
      </c>
      <c r="C54" s="17" t="s">
        <v>2580</v>
      </c>
      <c r="D54" s="14" t="s">
        <v>1567</v>
      </c>
      <c r="E54" s="15" t="s">
        <v>4349</v>
      </c>
      <c r="F54" s="16">
        <v>3</v>
      </c>
      <c r="G54" s="14"/>
      <c r="H54" s="17"/>
      <c r="I54" s="17"/>
      <c r="J54" s="15" t="s">
        <v>1569</v>
      </c>
      <c r="K54" s="17" t="s">
        <v>183</v>
      </c>
      <c r="L54" s="17" t="s">
        <v>1570</v>
      </c>
      <c r="M54" s="17" t="s">
        <v>185</v>
      </c>
      <c r="N54" s="17" t="s">
        <v>1571</v>
      </c>
      <c r="O54" s="17" t="s">
        <v>84</v>
      </c>
      <c r="P54" t="str">
        <f t="shared" si="0"/>
        <v>市川四中中</v>
      </c>
    </row>
    <row r="55" spans="1:16" x14ac:dyDescent="0.2">
      <c r="A55" s="12">
        <v>2054</v>
      </c>
      <c r="B55" s="17" t="s">
        <v>2581</v>
      </c>
      <c r="C55" s="17" t="s">
        <v>2582</v>
      </c>
      <c r="D55" s="14" t="s">
        <v>1567</v>
      </c>
      <c r="E55" s="15" t="s">
        <v>4349</v>
      </c>
      <c r="F55" s="16">
        <v>3</v>
      </c>
      <c r="G55" s="14"/>
      <c r="H55" s="17"/>
      <c r="I55" s="17"/>
      <c r="J55" s="15" t="s">
        <v>534</v>
      </c>
      <c r="K55" s="17" t="s">
        <v>253</v>
      </c>
      <c r="L55" s="17" t="s">
        <v>535</v>
      </c>
      <c r="M55" s="17" t="s">
        <v>353</v>
      </c>
      <c r="N55" s="17" t="s">
        <v>536</v>
      </c>
      <c r="O55" s="17" t="s">
        <v>84</v>
      </c>
      <c r="P55" t="str">
        <f t="shared" si="0"/>
        <v>市川四中中</v>
      </c>
    </row>
    <row r="56" spans="1:16" x14ac:dyDescent="0.2">
      <c r="A56" s="12">
        <v>2055</v>
      </c>
      <c r="B56" s="17" t="s">
        <v>2583</v>
      </c>
      <c r="C56" s="17" t="s">
        <v>2584</v>
      </c>
      <c r="D56" s="14" t="s">
        <v>1567</v>
      </c>
      <c r="E56" s="15" t="s">
        <v>4349</v>
      </c>
      <c r="F56" s="16">
        <v>3</v>
      </c>
      <c r="G56" s="14"/>
      <c r="H56" s="17"/>
      <c r="I56" s="17"/>
      <c r="J56" s="15" t="s">
        <v>537</v>
      </c>
      <c r="K56" s="17" t="s">
        <v>293</v>
      </c>
      <c r="L56" s="17" t="s">
        <v>538</v>
      </c>
      <c r="M56" s="17" t="s">
        <v>286</v>
      </c>
      <c r="N56" s="17" t="s">
        <v>523</v>
      </c>
      <c r="O56" s="17" t="s">
        <v>84</v>
      </c>
      <c r="P56" t="str">
        <f t="shared" si="0"/>
        <v>市川四中中</v>
      </c>
    </row>
    <row r="57" spans="1:16" x14ac:dyDescent="0.2">
      <c r="A57" s="12">
        <v>2056</v>
      </c>
      <c r="B57" s="17" t="s">
        <v>2585</v>
      </c>
      <c r="C57" s="17" t="s">
        <v>2586</v>
      </c>
      <c r="D57" s="14" t="s">
        <v>1567</v>
      </c>
      <c r="E57" s="15" t="s">
        <v>4349</v>
      </c>
      <c r="F57" s="16">
        <v>3</v>
      </c>
      <c r="G57" s="14"/>
      <c r="H57" s="17"/>
      <c r="I57" s="17"/>
      <c r="J57" s="15" t="s">
        <v>300</v>
      </c>
      <c r="K57" s="17" t="s">
        <v>539</v>
      </c>
      <c r="L57" s="17" t="s">
        <v>301</v>
      </c>
      <c r="M57" s="17" t="s">
        <v>540</v>
      </c>
      <c r="N57" s="17" t="s">
        <v>541</v>
      </c>
      <c r="O57" s="17" t="s">
        <v>84</v>
      </c>
      <c r="P57" t="str">
        <f t="shared" si="0"/>
        <v>市川四中中</v>
      </c>
    </row>
    <row r="58" spans="1:16" x14ac:dyDescent="0.2">
      <c r="A58" s="12">
        <v>2057</v>
      </c>
      <c r="B58" s="17" t="s">
        <v>2587</v>
      </c>
      <c r="C58" s="17" t="s">
        <v>2588</v>
      </c>
      <c r="D58" s="14" t="s">
        <v>1567</v>
      </c>
      <c r="E58" s="15" t="s">
        <v>4349</v>
      </c>
      <c r="F58" s="16">
        <v>3</v>
      </c>
      <c r="G58" s="14"/>
      <c r="H58" s="17"/>
      <c r="I58" s="17"/>
      <c r="J58" s="15" t="s">
        <v>542</v>
      </c>
      <c r="K58" s="17" t="s">
        <v>87</v>
      </c>
      <c r="L58" s="17" t="s">
        <v>543</v>
      </c>
      <c r="M58" s="17" t="s">
        <v>544</v>
      </c>
      <c r="N58" s="17" t="s">
        <v>515</v>
      </c>
      <c r="O58" s="17" t="s">
        <v>84</v>
      </c>
      <c r="P58" t="str">
        <f t="shared" si="0"/>
        <v>市川四中中</v>
      </c>
    </row>
    <row r="59" spans="1:16" x14ac:dyDescent="0.2">
      <c r="A59" s="12">
        <v>2058</v>
      </c>
      <c r="B59" s="17" t="s">
        <v>2589</v>
      </c>
      <c r="C59" s="17" t="s">
        <v>2590</v>
      </c>
      <c r="D59" s="14" t="s">
        <v>1567</v>
      </c>
      <c r="E59" s="15" t="s">
        <v>4349</v>
      </c>
      <c r="F59" s="16">
        <v>3</v>
      </c>
      <c r="G59" s="14"/>
      <c r="H59" s="17"/>
      <c r="I59" s="17"/>
      <c r="J59" s="15" t="s">
        <v>546</v>
      </c>
      <c r="K59" s="17" t="s">
        <v>547</v>
      </c>
      <c r="L59" s="17" t="s">
        <v>548</v>
      </c>
      <c r="M59" s="17" t="s">
        <v>549</v>
      </c>
      <c r="N59" s="17" t="s">
        <v>550</v>
      </c>
      <c r="O59" s="17" t="s">
        <v>84</v>
      </c>
      <c r="P59" t="str">
        <f t="shared" si="0"/>
        <v>市川四中中</v>
      </c>
    </row>
    <row r="60" spans="1:16" x14ac:dyDescent="0.2">
      <c r="A60" s="12">
        <v>2059</v>
      </c>
      <c r="B60" s="17" t="s">
        <v>2591</v>
      </c>
      <c r="C60" s="17" t="s">
        <v>2592</v>
      </c>
      <c r="D60" s="14" t="s">
        <v>1567</v>
      </c>
      <c r="E60" s="15" t="s">
        <v>4349</v>
      </c>
      <c r="F60" s="16">
        <v>3</v>
      </c>
      <c r="G60" s="14"/>
      <c r="H60" s="17"/>
      <c r="I60" s="17"/>
      <c r="J60" s="15" t="s">
        <v>551</v>
      </c>
      <c r="K60" s="17" t="s">
        <v>552</v>
      </c>
      <c r="L60" s="17" t="s">
        <v>553</v>
      </c>
      <c r="M60" s="17" t="s">
        <v>554</v>
      </c>
      <c r="N60" s="17" t="s">
        <v>555</v>
      </c>
      <c r="O60" s="17" t="s">
        <v>84</v>
      </c>
      <c r="P60" t="str">
        <f t="shared" si="0"/>
        <v>市川四中中</v>
      </c>
    </row>
    <row r="61" spans="1:16" x14ac:dyDescent="0.2">
      <c r="A61" s="12">
        <v>2060</v>
      </c>
      <c r="B61" s="17" t="s">
        <v>2593</v>
      </c>
      <c r="C61" s="17" t="s">
        <v>2594</v>
      </c>
      <c r="D61" s="14" t="s">
        <v>1567</v>
      </c>
      <c r="E61" s="15" t="s">
        <v>4349</v>
      </c>
      <c r="F61" s="16">
        <v>3</v>
      </c>
      <c r="G61" s="14"/>
      <c r="H61" s="17"/>
      <c r="I61" s="17"/>
      <c r="J61" s="15" t="s">
        <v>556</v>
      </c>
      <c r="K61" s="17" t="s">
        <v>201</v>
      </c>
      <c r="L61" s="17" t="s">
        <v>557</v>
      </c>
      <c r="M61" s="17" t="s">
        <v>202</v>
      </c>
      <c r="N61" s="17" t="s">
        <v>509</v>
      </c>
      <c r="O61" s="17" t="s">
        <v>84</v>
      </c>
      <c r="P61" t="str">
        <f t="shared" si="0"/>
        <v>市川四中中</v>
      </c>
    </row>
    <row r="62" spans="1:16" x14ac:dyDescent="0.2">
      <c r="A62" s="12">
        <v>2061</v>
      </c>
      <c r="B62" s="17" t="s">
        <v>4455</v>
      </c>
      <c r="C62" s="17" t="s">
        <v>4456</v>
      </c>
      <c r="D62" s="14" t="s">
        <v>139</v>
      </c>
      <c r="E62" s="15" t="s">
        <v>4359</v>
      </c>
      <c r="F62" s="16">
        <v>1</v>
      </c>
      <c r="G62" s="14" t="s">
        <v>4450</v>
      </c>
      <c r="H62" s="17" t="s">
        <v>441</v>
      </c>
      <c r="I62" s="17"/>
      <c r="J62" s="15" t="s">
        <v>197</v>
      </c>
      <c r="K62" s="17" t="s">
        <v>4426</v>
      </c>
      <c r="L62" s="17" t="s">
        <v>198</v>
      </c>
      <c r="M62" s="17" t="s">
        <v>4427</v>
      </c>
      <c r="N62" s="17" t="s">
        <v>4457</v>
      </c>
      <c r="O62" s="17" t="s">
        <v>84</v>
      </c>
      <c r="P62" t="str">
        <f t="shared" si="0"/>
        <v>入船中中</v>
      </c>
    </row>
    <row r="63" spans="1:16" x14ac:dyDescent="0.2">
      <c r="A63" s="12">
        <v>2062</v>
      </c>
      <c r="B63" s="17" t="s">
        <v>2596</v>
      </c>
      <c r="C63" s="17" t="s">
        <v>2597</v>
      </c>
      <c r="D63" s="14" t="s">
        <v>1567</v>
      </c>
      <c r="E63" s="15" t="s">
        <v>4349</v>
      </c>
      <c r="F63" s="16">
        <v>3</v>
      </c>
      <c r="G63" s="14"/>
      <c r="H63" s="17"/>
      <c r="I63" s="17"/>
      <c r="J63" s="15" t="s">
        <v>422</v>
      </c>
      <c r="K63" s="17" t="s">
        <v>258</v>
      </c>
      <c r="L63" s="17" t="s">
        <v>423</v>
      </c>
      <c r="M63" s="17" t="s">
        <v>259</v>
      </c>
      <c r="N63" s="17" t="s">
        <v>1456</v>
      </c>
      <c r="O63" s="17" t="s">
        <v>84</v>
      </c>
      <c r="P63" t="str">
        <f t="shared" si="0"/>
        <v>市川四中中</v>
      </c>
    </row>
    <row r="64" spans="1:16" x14ac:dyDescent="0.2">
      <c r="A64" s="12">
        <v>2063</v>
      </c>
      <c r="B64" s="17" t="s">
        <v>2598</v>
      </c>
      <c r="C64" s="17" t="s">
        <v>2599</v>
      </c>
      <c r="D64" s="14" t="s">
        <v>1567</v>
      </c>
      <c r="E64" s="15" t="s">
        <v>4349</v>
      </c>
      <c r="F64" s="16">
        <v>3</v>
      </c>
      <c r="G64" s="14"/>
      <c r="H64" s="17"/>
      <c r="I64" s="17"/>
      <c r="J64" s="15" t="s">
        <v>558</v>
      </c>
      <c r="K64" s="17" t="s">
        <v>559</v>
      </c>
      <c r="L64" s="17" t="s">
        <v>560</v>
      </c>
      <c r="M64" s="17" t="s">
        <v>561</v>
      </c>
      <c r="N64" s="17" t="s">
        <v>562</v>
      </c>
      <c r="O64" s="17" t="s">
        <v>84</v>
      </c>
      <c r="P64" t="str">
        <f t="shared" si="0"/>
        <v>市川四中中</v>
      </c>
    </row>
    <row r="65" spans="1:16" x14ac:dyDescent="0.2">
      <c r="A65" s="12">
        <v>2064</v>
      </c>
      <c r="B65" s="17" t="s">
        <v>2600</v>
      </c>
      <c r="C65" s="17" t="s">
        <v>2601</v>
      </c>
      <c r="D65" s="14" t="s">
        <v>1567</v>
      </c>
      <c r="E65" s="15" t="s">
        <v>4349</v>
      </c>
      <c r="F65" s="16">
        <v>3</v>
      </c>
      <c r="G65" s="14"/>
      <c r="H65" s="17"/>
      <c r="I65" s="17"/>
      <c r="J65" s="15" t="s">
        <v>1594</v>
      </c>
      <c r="K65" s="17" t="s">
        <v>722</v>
      </c>
      <c r="L65" s="17" t="s">
        <v>1595</v>
      </c>
      <c r="M65" s="17" t="s">
        <v>724</v>
      </c>
      <c r="N65" s="17" t="s">
        <v>794</v>
      </c>
      <c r="O65" s="17" t="s">
        <v>84</v>
      </c>
      <c r="P65" t="str">
        <f t="shared" si="0"/>
        <v>市川四中中</v>
      </c>
    </row>
    <row r="66" spans="1:16" x14ac:dyDescent="0.2">
      <c r="A66" s="12">
        <v>2065</v>
      </c>
      <c r="B66" s="17" t="s">
        <v>2602</v>
      </c>
      <c r="C66" s="17" t="s">
        <v>2603</v>
      </c>
      <c r="D66" s="14" t="s">
        <v>1567</v>
      </c>
      <c r="E66" s="15" t="s">
        <v>4349</v>
      </c>
      <c r="F66" s="16">
        <v>3</v>
      </c>
      <c r="G66" s="14"/>
      <c r="H66" s="17"/>
      <c r="I66" s="17"/>
      <c r="J66" s="15" t="s">
        <v>1596</v>
      </c>
      <c r="K66" s="17" t="s">
        <v>437</v>
      </c>
      <c r="L66" s="17" t="s">
        <v>1597</v>
      </c>
      <c r="M66" s="17" t="s">
        <v>438</v>
      </c>
      <c r="N66" s="17" t="s">
        <v>1598</v>
      </c>
      <c r="O66" s="17" t="s">
        <v>84</v>
      </c>
      <c r="P66" t="str">
        <f t="shared" si="0"/>
        <v>市川四中中</v>
      </c>
    </row>
    <row r="67" spans="1:16" x14ac:dyDescent="0.2">
      <c r="A67" s="12">
        <v>2066</v>
      </c>
      <c r="B67" s="17" t="s">
        <v>2604</v>
      </c>
      <c r="C67" s="17" t="s">
        <v>2605</v>
      </c>
      <c r="D67" s="14" t="s">
        <v>1567</v>
      </c>
      <c r="E67" s="15" t="s">
        <v>4349</v>
      </c>
      <c r="F67" s="16">
        <v>2</v>
      </c>
      <c r="G67" s="14"/>
      <c r="H67" s="17"/>
      <c r="I67" s="17"/>
      <c r="J67" s="15" t="s">
        <v>174</v>
      </c>
      <c r="K67" s="17" t="s">
        <v>439</v>
      </c>
      <c r="L67" s="17" t="s">
        <v>175</v>
      </c>
      <c r="M67" s="17" t="s">
        <v>440</v>
      </c>
      <c r="N67" s="17">
        <v>2009.0506</v>
      </c>
      <c r="O67" s="17" t="s">
        <v>84</v>
      </c>
      <c r="P67" t="str">
        <f t="shared" ref="P67:P130" si="1">E67&amp;"中"</f>
        <v>市川四中中</v>
      </c>
    </row>
    <row r="68" spans="1:16" x14ac:dyDescent="0.2">
      <c r="A68" s="12">
        <v>2067</v>
      </c>
      <c r="B68" s="17" t="s">
        <v>2606</v>
      </c>
      <c r="C68" s="17" t="s">
        <v>2607</v>
      </c>
      <c r="D68" s="14" t="s">
        <v>1567</v>
      </c>
      <c r="E68" s="15" t="s">
        <v>4349</v>
      </c>
      <c r="F68" s="16">
        <v>2</v>
      </c>
      <c r="G68" s="14"/>
      <c r="H68" s="17"/>
      <c r="I68" s="17"/>
      <c r="J68" s="15" t="s">
        <v>289</v>
      </c>
      <c r="K68" s="17" t="s">
        <v>1789</v>
      </c>
      <c r="L68" s="17" t="s">
        <v>290</v>
      </c>
      <c r="M68" s="17" t="s">
        <v>1790</v>
      </c>
      <c r="N68" s="17" t="s">
        <v>1791</v>
      </c>
      <c r="O68" s="17" t="s">
        <v>84</v>
      </c>
      <c r="P68" t="str">
        <f t="shared" si="1"/>
        <v>市川四中中</v>
      </c>
    </row>
    <row r="69" spans="1:16" x14ac:dyDescent="0.2">
      <c r="A69" s="12">
        <v>2068</v>
      </c>
      <c r="B69" s="17" t="s">
        <v>2608</v>
      </c>
      <c r="C69" s="17" t="s">
        <v>2609</v>
      </c>
      <c r="D69" s="14" t="s">
        <v>1567</v>
      </c>
      <c r="E69" s="15" t="s">
        <v>4349</v>
      </c>
      <c r="F69" s="16">
        <v>2</v>
      </c>
      <c r="G69" s="14"/>
      <c r="H69" s="17"/>
      <c r="I69" s="17"/>
      <c r="J69" s="15" t="s">
        <v>486</v>
      </c>
      <c r="K69" s="17" t="s">
        <v>279</v>
      </c>
      <c r="L69" s="17" t="s">
        <v>487</v>
      </c>
      <c r="M69" s="17" t="s">
        <v>280</v>
      </c>
      <c r="N69" s="17" t="s">
        <v>1792</v>
      </c>
      <c r="O69" s="17" t="s">
        <v>84</v>
      </c>
      <c r="P69" t="str">
        <f t="shared" si="1"/>
        <v>市川四中中</v>
      </c>
    </row>
    <row r="70" spans="1:16" x14ac:dyDescent="0.2">
      <c r="A70" s="12">
        <v>2069</v>
      </c>
      <c r="B70" s="17" t="s">
        <v>2610</v>
      </c>
      <c r="C70" s="17" t="s">
        <v>2611</v>
      </c>
      <c r="D70" s="14" t="s">
        <v>1567</v>
      </c>
      <c r="E70" s="15" t="s">
        <v>4349</v>
      </c>
      <c r="F70" s="16">
        <v>2</v>
      </c>
      <c r="G70" s="14"/>
      <c r="H70" s="17"/>
      <c r="I70" s="17"/>
      <c r="J70" s="15" t="s">
        <v>1793</v>
      </c>
      <c r="K70" s="17" t="s">
        <v>1794</v>
      </c>
      <c r="L70" s="17" t="s">
        <v>1795</v>
      </c>
      <c r="M70" s="17" t="s">
        <v>1796</v>
      </c>
      <c r="N70" s="17" t="s">
        <v>1712</v>
      </c>
      <c r="O70" s="17" t="s">
        <v>84</v>
      </c>
      <c r="P70" t="str">
        <f t="shared" si="1"/>
        <v>市川四中中</v>
      </c>
    </row>
    <row r="71" spans="1:16" x14ac:dyDescent="0.2">
      <c r="A71" s="12">
        <v>2070</v>
      </c>
      <c r="B71" s="17" t="s">
        <v>2612</v>
      </c>
      <c r="C71" s="17" t="s">
        <v>2613</v>
      </c>
      <c r="D71" s="14" t="s">
        <v>1567</v>
      </c>
      <c r="E71" s="15" t="s">
        <v>4349</v>
      </c>
      <c r="F71" s="16">
        <v>2</v>
      </c>
      <c r="G71" s="14"/>
      <c r="H71" s="17"/>
      <c r="I71" s="17"/>
      <c r="J71" s="15" t="s">
        <v>1026</v>
      </c>
      <c r="K71" s="17" t="s">
        <v>168</v>
      </c>
      <c r="L71" s="17" t="s">
        <v>1027</v>
      </c>
      <c r="M71" s="17" t="s">
        <v>1797</v>
      </c>
      <c r="N71" s="17" t="s">
        <v>1798</v>
      </c>
      <c r="O71" s="17" t="s">
        <v>84</v>
      </c>
      <c r="P71" t="str">
        <f t="shared" si="1"/>
        <v>市川四中中</v>
      </c>
    </row>
    <row r="72" spans="1:16" x14ac:dyDescent="0.2">
      <c r="A72" s="12">
        <v>2071</v>
      </c>
      <c r="B72" s="17" t="s">
        <v>2614</v>
      </c>
      <c r="C72" s="17" t="s">
        <v>2615</v>
      </c>
      <c r="D72" s="14" t="s">
        <v>1567</v>
      </c>
      <c r="E72" s="15" t="s">
        <v>4349</v>
      </c>
      <c r="F72" s="16">
        <v>2</v>
      </c>
      <c r="G72" s="14"/>
      <c r="H72" s="17"/>
      <c r="I72" s="17"/>
      <c r="J72" s="15" t="s">
        <v>327</v>
      </c>
      <c r="K72" s="17" t="s">
        <v>1799</v>
      </c>
      <c r="L72" s="17" t="s">
        <v>328</v>
      </c>
      <c r="M72" s="17" t="s">
        <v>1800</v>
      </c>
      <c r="N72" s="17" t="s">
        <v>1690</v>
      </c>
      <c r="O72" s="17" t="s">
        <v>84</v>
      </c>
      <c r="P72" t="str">
        <f t="shared" si="1"/>
        <v>市川四中中</v>
      </c>
    </row>
    <row r="73" spans="1:16" x14ac:dyDescent="0.2">
      <c r="A73" s="12">
        <v>2072</v>
      </c>
      <c r="B73" s="17" t="s">
        <v>2616</v>
      </c>
      <c r="C73" s="17" t="s">
        <v>2617</v>
      </c>
      <c r="D73" s="14" t="s">
        <v>1567</v>
      </c>
      <c r="E73" s="15" t="s">
        <v>4349</v>
      </c>
      <c r="F73" s="16">
        <v>2</v>
      </c>
      <c r="G73" s="14"/>
      <c r="H73" s="17"/>
      <c r="I73" s="17"/>
      <c r="J73" s="15" t="s">
        <v>1666</v>
      </c>
      <c r="K73" s="17" t="s">
        <v>1801</v>
      </c>
      <c r="L73" s="17" t="s">
        <v>1802</v>
      </c>
      <c r="M73" s="17" t="s">
        <v>1803</v>
      </c>
      <c r="N73" s="17" t="s">
        <v>1804</v>
      </c>
      <c r="O73" s="17" t="s">
        <v>84</v>
      </c>
      <c r="P73" t="str">
        <f t="shared" si="1"/>
        <v>市川四中中</v>
      </c>
    </row>
    <row r="74" spans="1:16" x14ac:dyDescent="0.2">
      <c r="A74" s="12">
        <v>2073</v>
      </c>
      <c r="B74" s="17" t="s">
        <v>2618</v>
      </c>
      <c r="C74" s="17" t="s">
        <v>2619</v>
      </c>
      <c r="D74" s="14" t="s">
        <v>1567</v>
      </c>
      <c r="E74" s="15" t="s">
        <v>4349</v>
      </c>
      <c r="F74" s="16">
        <v>2</v>
      </c>
      <c r="G74" s="14"/>
      <c r="H74" s="17"/>
      <c r="I74" s="17"/>
      <c r="J74" s="15" t="s">
        <v>273</v>
      </c>
      <c r="K74" s="17" t="s">
        <v>113</v>
      </c>
      <c r="L74" s="17" t="s">
        <v>274</v>
      </c>
      <c r="M74" s="17" t="s">
        <v>115</v>
      </c>
      <c r="N74" s="17" t="s">
        <v>1788</v>
      </c>
      <c r="O74" s="17" t="s">
        <v>84</v>
      </c>
      <c r="P74" t="str">
        <f t="shared" si="1"/>
        <v>市川四中中</v>
      </c>
    </row>
    <row r="75" spans="1:16" x14ac:dyDescent="0.2">
      <c r="A75" s="12">
        <v>2074</v>
      </c>
      <c r="B75" s="17" t="s">
        <v>2620</v>
      </c>
      <c r="C75" s="17" t="s">
        <v>2621</v>
      </c>
      <c r="D75" s="14" t="s">
        <v>1567</v>
      </c>
      <c r="E75" s="15" t="s">
        <v>4349</v>
      </c>
      <c r="F75" s="16">
        <v>2</v>
      </c>
      <c r="G75" s="14"/>
      <c r="H75" s="17"/>
      <c r="I75" s="17"/>
      <c r="J75" s="15" t="s">
        <v>1805</v>
      </c>
      <c r="K75" s="17" t="s">
        <v>559</v>
      </c>
      <c r="L75" s="17" t="s">
        <v>1806</v>
      </c>
      <c r="M75" s="17" t="s">
        <v>561</v>
      </c>
      <c r="N75" s="17" t="s">
        <v>1807</v>
      </c>
      <c r="O75" s="17" t="s">
        <v>84</v>
      </c>
      <c r="P75" t="str">
        <f t="shared" si="1"/>
        <v>市川四中中</v>
      </c>
    </row>
    <row r="76" spans="1:16" x14ac:dyDescent="0.2">
      <c r="A76" s="12">
        <v>2075</v>
      </c>
      <c r="B76" s="17" t="s">
        <v>2622</v>
      </c>
      <c r="C76" s="17" t="s">
        <v>2623</v>
      </c>
      <c r="D76" s="14" t="s">
        <v>1567</v>
      </c>
      <c r="E76" s="15" t="s">
        <v>4349</v>
      </c>
      <c r="F76" s="16">
        <v>2</v>
      </c>
      <c r="G76" s="14"/>
      <c r="H76" s="17"/>
      <c r="I76" s="17"/>
      <c r="J76" s="15" t="s">
        <v>1808</v>
      </c>
      <c r="K76" s="17" t="s">
        <v>128</v>
      </c>
      <c r="L76" s="17" t="s">
        <v>1809</v>
      </c>
      <c r="M76" s="17" t="s">
        <v>129</v>
      </c>
      <c r="N76" s="17" t="s">
        <v>1810</v>
      </c>
      <c r="O76" s="17" t="s">
        <v>84</v>
      </c>
      <c r="P76" t="str">
        <f t="shared" si="1"/>
        <v>市川四中中</v>
      </c>
    </row>
    <row r="77" spans="1:16" x14ac:dyDescent="0.2">
      <c r="A77" s="12">
        <v>2076</v>
      </c>
      <c r="B77" s="17" t="s">
        <v>2624</v>
      </c>
      <c r="C77" s="17" t="s">
        <v>2597</v>
      </c>
      <c r="D77" s="14" t="s">
        <v>1567</v>
      </c>
      <c r="E77" s="15" t="s">
        <v>4349</v>
      </c>
      <c r="F77" s="16">
        <v>2</v>
      </c>
      <c r="G77" s="14"/>
      <c r="H77" s="17"/>
      <c r="I77" s="17"/>
      <c r="J77" s="15" t="s">
        <v>411</v>
      </c>
      <c r="K77" s="17" t="s">
        <v>258</v>
      </c>
      <c r="L77" s="17" t="s">
        <v>412</v>
      </c>
      <c r="M77" s="17" t="s">
        <v>259</v>
      </c>
      <c r="N77" s="17" t="s">
        <v>1811</v>
      </c>
      <c r="O77" s="17" t="s">
        <v>84</v>
      </c>
      <c r="P77" t="str">
        <f t="shared" si="1"/>
        <v>市川四中中</v>
      </c>
    </row>
    <row r="78" spans="1:16" x14ac:dyDescent="0.2">
      <c r="A78" s="12">
        <v>2077</v>
      </c>
      <c r="B78" s="17" t="s">
        <v>2625</v>
      </c>
      <c r="C78" s="17" t="s">
        <v>2626</v>
      </c>
      <c r="D78" s="14" t="s">
        <v>1567</v>
      </c>
      <c r="E78" s="15" t="s">
        <v>4349</v>
      </c>
      <c r="F78" s="16">
        <v>2</v>
      </c>
      <c r="G78" s="14"/>
      <c r="H78" s="17"/>
      <c r="I78" s="17"/>
      <c r="J78" s="15" t="s">
        <v>1812</v>
      </c>
      <c r="K78" s="17" t="s">
        <v>1813</v>
      </c>
      <c r="L78" s="17" t="s">
        <v>1814</v>
      </c>
      <c r="M78" s="17" t="s">
        <v>1815</v>
      </c>
      <c r="N78" s="17" t="s">
        <v>1816</v>
      </c>
      <c r="O78" s="17" t="s">
        <v>84</v>
      </c>
      <c r="P78" t="str">
        <f t="shared" si="1"/>
        <v>市川四中中</v>
      </c>
    </row>
    <row r="79" spans="1:16" x14ac:dyDescent="0.2">
      <c r="A79" s="12">
        <v>2078</v>
      </c>
      <c r="B79" s="17" t="s">
        <v>2596</v>
      </c>
      <c r="C79" s="17" t="s">
        <v>2627</v>
      </c>
      <c r="D79" s="14" t="s">
        <v>1567</v>
      </c>
      <c r="E79" s="15" t="s">
        <v>4349</v>
      </c>
      <c r="F79" s="16">
        <v>2</v>
      </c>
      <c r="G79" s="14"/>
      <c r="H79" s="17"/>
      <c r="I79" s="17"/>
      <c r="J79" s="15" t="s">
        <v>422</v>
      </c>
      <c r="K79" s="17" t="s">
        <v>253</v>
      </c>
      <c r="L79" s="17" t="s">
        <v>423</v>
      </c>
      <c r="M79" s="17" t="s">
        <v>353</v>
      </c>
      <c r="N79" s="17" t="s">
        <v>1817</v>
      </c>
      <c r="O79" s="17" t="s">
        <v>84</v>
      </c>
      <c r="P79" t="str">
        <f t="shared" si="1"/>
        <v>市川四中中</v>
      </c>
    </row>
    <row r="80" spans="1:16" x14ac:dyDescent="0.2">
      <c r="A80" s="12">
        <v>2079</v>
      </c>
      <c r="B80" s="17" t="s">
        <v>2628</v>
      </c>
      <c r="C80" s="17" t="s">
        <v>2629</v>
      </c>
      <c r="D80" s="14" t="s">
        <v>1567</v>
      </c>
      <c r="E80" s="15" t="s">
        <v>4349</v>
      </c>
      <c r="F80" s="16">
        <v>2</v>
      </c>
      <c r="G80" s="14"/>
      <c r="H80" s="17"/>
      <c r="I80" s="17"/>
      <c r="J80" s="15" t="s">
        <v>120</v>
      </c>
      <c r="K80" s="17" t="s">
        <v>134</v>
      </c>
      <c r="L80" s="17" t="s">
        <v>121</v>
      </c>
      <c r="M80" s="17" t="s">
        <v>1818</v>
      </c>
      <c r="N80" s="17" t="s">
        <v>1819</v>
      </c>
      <c r="O80" s="17" t="s">
        <v>84</v>
      </c>
      <c r="P80" t="str">
        <f t="shared" si="1"/>
        <v>市川四中中</v>
      </c>
    </row>
    <row r="81" spans="1:16" x14ac:dyDescent="0.2">
      <c r="A81" s="12">
        <v>2080</v>
      </c>
      <c r="B81" s="17" t="s">
        <v>662</v>
      </c>
      <c r="C81" s="17" t="s">
        <v>663</v>
      </c>
      <c r="D81" s="14" t="s">
        <v>1567</v>
      </c>
      <c r="E81" s="15" t="s">
        <v>4344</v>
      </c>
      <c r="F81" s="16">
        <v>3</v>
      </c>
      <c r="G81" s="14"/>
      <c r="H81" s="17"/>
      <c r="I81" s="17"/>
      <c r="J81" s="15" t="s">
        <v>664</v>
      </c>
      <c r="K81" s="17" t="s">
        <v>665</v>
      </c>
      <c r="L81" s="17" t="s">
        <v>666</v>
      </c>
      <c r="M81" s="17" t="s">
        <v>667</v>
      </c>
      <c r="N81" s="17" t="s">
        <v>668</v>
      </c>
      <c r="O81" s="17" t="s">
        <v>84</v>
      </c>
      <c r="P81" t="str">
        <f t="shared" si="1"/>
        <v>下貝塚中中</v>
      </c>
    </row>
    <row r="82" spans="1:16" x14ac:dyDescent="0.2">
      <c r="A82" s="12">
        <v>2081</v>
      </c>
      <c r="B82" s="17" t="s">
        <v>2630</v>
      </c>
      <c r="C82" s="17" t="s">
        <v>2631</v>
      </c>
      <c r="D82" s="14" t="s">
        <v>1567</v>
      </c>
      <c r="E82" s="15" t="s">
        <v>4349</v>
      </c>
      <c r="F82" s="16">
        <v>3</v>
      </c>
      <c r="G82" s="14"/>
      <c r="H82" s="17"/>
      <c r="I82" s="17"/>
      <c r="J82" s="15" t="s">
        <v>2632</v>
      </c>
      <c r="K82" s="17" t="s">
        <v>2633</v>
      </c>
      <c r="L82" s="17" t="s">
        <v>2634</v>
      </c>
      <c r="M82" s="17" t="s">
        <v>2635</v>
      </c>
      <c r="N82" s="17" t="s">
        <v>2636</v>
      </c>
      <c r="O82" s="17" t="s">
        <v>84</v>
      </c>
      <c r="P82" t="str">
        <f t="shared" si="1"/>
        <v>市川四中中</v>
      </c>
    </row>
    <row r="83" spans="1:16" x14ac:dyDescent="0.2">
      <c r="A83" s="12">
        <v>2082</v>
      </c>
      <c r="B83" s="17" t="s">
        <v>608</v>
      </c>
      <c r="C83" s="17" t="s">
        <v>609</v>
      </c>
      <c r="D83" s="14" t="s">
        <v>1567</v>
      </c>
      <c r="E83" s="15" t="s">
        <v>4350</v>
      </c>
      <c r="F83" s="16">
        <v>3</v>
      </c>
      <c r="G83" s="14"/>
      <c r="H83" s="17"/>
      <c r="I83" s="17"/>
      <c r="J83" s="15" t="s">
        <v>444</v>
      </c>
      <c r="K83" s="17" t="s">
        <v>178</v>
      </c>
      <c r="L83" s="17" t="s">
        <v>445</v>
      </c>
      <c r="M83" s="17" t="s">
        <v>179</v>
      </c>
      <c r="N83" s="17" t="s">
        <v>610</v>
      </c>
      <c r="O83" s="17" t="s">
        <v>84</v>
      </c>
      <c r="P83" t="str">
        <f t="shared" si="1"/>
        <v>市川二中中</v>
      </c>
    </row>
    <row r="84" spans="1:16" x14ac:dyDescent="0.2">
      <c r="A84" s="12">
        <v>2083</v>
      </c>
      <c r="B84" s="17" t="s">
        <v>611</v>
      </c>
      <c r="C84" s="17" t="s">
        <v>612</v>
      </c>
      <c r="D84" s="14" t="s">
        <v>1567</v>
      </c>
      <c r="E84" s="15" t="s">
        <v>4350</v>
      </c>
      <c r="F84" s="16">
        <v>3</v>
      </c>
      <c r="G84" s="14"/>
      <c r="H84" s="17"/>
      <c r="I84" s="17"/>
      <c r="J84" s="15" t="s">
        <v>613</v>
      </c>
      <c r="K84" s="17" t="s">
        <v>614</v>
      </c>
      <c r="L84" s="17" t="s">
        <v>615</v>
      </c>
      <c r="M84" s="17" t="s">
        <v>616</v>
      </c>
      <c r="N84" s="17" t="s">
        <v>617</v>
      </c>
      <c r="O84" s="17" t="s">
        <v>84</v>
      </c>
      <c r="P84" t="str">
        <f t="shared" si="1"/>
        <v>市川二中中</v>
      </c>
    </row>
    <row r="85" spans="1:16" x14ac:dyDescent="0.2">
      <c r="A85" s="12">
        <v>2084</v>
      </c>
      <c r="B85" s="17" t="s">
        <v>618</v>
      </c>
      <c r="C85" s="17" t="s">
        <v>619</v>
      </c>
      <c r="D85" s="14" t="s">
        <v>1567</v>
      </c>
      <c r="E85" s="15" t="s">
        <v>4350</v>
      </c>
      <c r="F85" s="16">
        <v>3</v>
      </c>
      <c r="G85" s="14"/>
      <c r="H85" s="17"/>
      <c r="I85" s="17"/>
      <c r="J85" s="15" t="s">
        <v>620</v>
      </c>
      <c r="K85" s="17" t="s">
        <v>621</v>
      </c>
      <c r="L85" s="17" t="s">
        <v>622</v>
      </c>
      <c r="M85" s="17" t="s">
        <v>623</v>
      </c>
      <c r="N85" s="17" t="s">
        <v>624</v>
      </c>
      <c r="O85" s="17" t="s">
        <v>84</v>
      </c>
      <c r="P85" t="str">
        <f t="shared" si="1"/>
        <v>市川二中中</v>
      </c>
    </row>
    <row r="86" spans="1:16" x14ac:dyDescent="0.2">
      <c r="A86" s="12">
        <v>2085</v>
      </c>
      <c r="B86" s="17" t="s">
        <v>625</v>
      </c>
      <c r="C86" s="17" t="s">
        <v>626</v>
      </c>
      <c r="D86" s="14" t="s">
        <v>1567</v>
      </c>
      <c r="E86" s="15" t="s">
        <v>4350</v>
      </c>
      <c r="F86" s="16">
        <v>3</v>
      </c>
      <c r="G86" s="14"/>
      <c r="H86" s="17"/>
      <c r="I86" s="17"/>
      <c r="J86" s="15" t="s">
        <v>627</v>
      </c>
      <c r="K86" s="17" t="s">
        <v>113</v>
      </c>
      <c r="L86" s="17" t="s">
        <v>628</v>
      </c>
      <c r="M86" s="17" t="s">
        <v>115</v>
      </c>
      <c r="N86" s="17" t="s">
        <v>629</v>
      </c>
      <c r="O86" s="17" t="s">
        <v>84</v>
      </c>
      <c r="P86" t="str">
        <f t="shared" si="1"/>
        <v>市川二中中</v>
      </c>
    </row>
    <row r="87" spans="1:16" x14ac:dyDescent="0.2">
      <c r="A87" s="12">
        <v>2086</v>
      </c>
      <c r="B87" s="17" t="s">
        <v>630</v>
      </c>
      <c r="C87" s="17" t="s">
        <v>631</v>
      </c>
      <c r="D87" s="14" t="s">
        <v>1567</v>
      </c>
      <c r="E87" s="15" t="s">
        <v>4350</v>
      </c>
      <c r="F87" s="16">
        <v>3</v>
      </c>
      <c r="G87" s="14"/>
      <c r="H87" s="17"/>
      <c r="I87" s="17"/>
      <c r="J87" s="15" t="s">
        <v>632</v>
      </c>
      <c r="K87" s="17" t="s">
        <v>243</v>
      </c>
      <c r="L87" s="17" t="s">
        <v>633</v>
      </c>
      <c r="M87" s="17" t="s">
        <v>244</v>
      </c>
      <c r="N87" s="17" t="s">
        <v>634</v>
      </c>
      <c r="O87" s="17" t="s">
        <v>84</v>
      </c>
      <c r="P87" t="str">
        <f t="shared" si="1"/>
        <v>市川二中中</v>
      </c>
    </row>
    <row r="88" spans="1:16" x14ac:dyDescent="0.2">
      <c r="A88" s="12">
        <v>2087</v>
      </c>
      <c r="B88" s="17" t="s">
        <v>635</v>
      </c>
      <c r="C88" s="17" t="s">
        <v>636</v>
      </c>
      <c r="D88" s="14" t="s">
        <v>1567</v>
      </c>
      <c r="E88" s="15" t="s">
        <v>4350</v>
      </c>
      <c r="F88" s="16">
        <v>3</v>
      </c>
      <c r="G88" s="14"/>
      <c r="H88" s="17"/>
      <c r="I88" s="17"/>
      <c r="J88" s="15" t="s">
        <v>637</v>
      </c>
      <c r="K88" s="17" t="s">
        <v>638</v>
      </c>
      <c r="L88" s="17" t="s">
        <v>1458</v>
      </c>
      <c r="M88" s="17" t="s">
        <v>639</v>
      </c>
      <c r="N88" s="17" t="s">
        <v>640</v>
      </c>
      <c r="O88" s="17" t="s">
        <v>84</v>
      </c>
      <c r="P88" t="str">
        <f t="shared" si="1"/>
        <v>市川二中中</v>
      </c>
    </row>
    <row r="89" spans="1:16" x14ac:dyDescent="0.2">
      <c r="A89" s="12">
        <v>2088</v>
      </c>
      <c r="B89" s="17" t="s">
        <v>641</v>
      </c>
      <c r="C89" s="17" t="s">
        <v>642</v>
      </c>
      <c r="D89" s="14" t="s">
        <v>1567</v>
      </c>
      <c r="E89" s="15" t="s">
        <v>4350</v>
      </c>
      <c r="F89" s="16">
        <v>3</v>
      </c>
      <c r="G89" s="14"/>
      <c r="H89" s="17"/>
      <c r="I89" s="17"/>
      <c r="J89" s="15" t="s">
        <v>643</v>
      </c>
      <c r="K89" s="17" t="s">
        <v>644</v>
      </c>
      <c r="L89" s="17" t="s">
        <v>1459</v>
      </c>
      <c r="M89" s="17" t="s">
        <v>645</v>
      </c>
      <c r="N89" s="17" t="s">
        <v>646</v>
      </c>
      <c r="O89" s="17" t="s">
        <v>84</v>
      </c>
      <c r="P89" t="str">
        <f t="shared" si="1"/>
        <v>市川二中中</v>
      </c>
    </row>
    <row r="90" spans="1:16" x14ac:dyDescent="0.2">
      <c r="A90" s="12">
        <v>2089</v>
      </c>
      <c r="B90" s="17" t="s">
        <v>648</v>
      </c>
      <c r="C90" s="17" t="s">
        <v>649</v>
      </c>
      <c r="D90" s="14" t="s">
        <v>1567</v>
      </c>
      <c r="E90" s="15" t="s">
        <v>4350</v>
      </c>
      <c r="F90" s="16">
        <v>3</v>
      </c>
      <c r="G90" s="14"/>
      <c r="H90" s="17"/>
      <c r="I90" s="17"/>
      <c r="J90" s="15" t="s">
        <v>650</v>
      </c>
      <c r="K90" s="17" t="s">
        <v>651</v>
      </c>
      <c r="L90" s="17" t="s">
        <v>1460</v>
      </c>
      <c r="M90" s="17" t="s">
        <v>652</v>
      </c>
      <c r="N90" s="17" t="s">
        <v>653</v>
      </c>
      <c r="O90" s="17" t="s">
        <v>84</v>
      </c>
      <c r="P90" t="str">
        <f t="shared" si="1"/>
        <v>市川二中中</v>
      </c>
    </row>
    <row r="91" spans="1:16" x14ac:dyDescent="0.2">
      <c r="A91" s="12">
        <v>2090</v>
      </c>
      <c r="B91" s="17" t="s">
        <v>654</v>
      </c>
      <c r="C91" s="17" t="s">
        <v>655</v>
      </c>
      <c r="D91" s="14" t="s">
        <v>1567</v>
      </c>
      <c r="E91" s="15" t="s">
        <v>4350</v>
      </c>
      <c r="F91" s="16">
        <v>3</v>
      </c>
      <c r="G91" s="14"/>
      <c r="H91" s="17"/>
      <c r="I91" s="17"/>
      <c r="J91" s="15" t="s">
        <v>656</v>
      </c>
      <c r="K91" s="17" t="s">
        <v>87</v>
      </c>
      <c r="L91" s="17" t="s">
        <v>1461</v>
      </c>
      <c r="M91" s="17" t="s">
        <v>657</v>
      </c>
      <c r="N91" s="17" t="s">
        <v>658</v>
      </c>
      <c r="O91" s="17" t="s">
        <v>84</v>
      </c>
      <c r="P91" t="str">
        <f t="shared" si="1"/>
        <v>市川二中中</v>
      </c>
    </row>
    <row r="92" spans="1:16" x14ac:dyDescent="0.2">
      <c r="A92" s="12">
        <v>2091</v>
      </c>
      <c r="B92" s="13" t="s">
        <v>2637</v>
      </c>
      <c r="C92" s="13" t="s">
        <v>2638</v>
      </c>
      <c r="D92" s="14" t="s">
        <v>1567</v>
      </c>
      <c r="E92" s="13" t="s">
        <v>4350</v>
      </c>
      <c r="F92" s="16">
        <v>3</v>
      </c>
      <c r="G92" s="18"/>
      <c r="H92" s="19"/>
      <c r="I92" s="20"/>
      <c r="J92" s="21" t="s">
        <v>1672</v>
      </c>
      <c r="K92" s="21" t="s">
        <v>218</v>
      </c>
      <c r="L92" s="17" t="s">
        <v>1673</v>
      </c>
      <c r="M92" s="17" t="s">
        <v>219</v>
      </c>
      <c r="N92" s="17" t="s">
        <v>763</v>
      </c>
      <c r="O92" s="17" t="s">
        <v>84</v>
      </c>
      <c r="P92" t="str">
        <f t="shared" si="1"/>
        <v>市川二中中</v>
      </c>
    </row>
    <row r="93" spans="1:16" x14ac:dyDescent="0.2">
      <c r="A93" s="12">
        <v>2092</v>
      </c>
      <c r="B93" s="13" t="s">
        <v>882</v>
      </c>
      <c r="C93" s="13" t="s">
        <v>1674</v>
      </c>
      <c r="D93" s="14" t="s">
        <v>1567</v>
      </c>
      <c r="E93" s="13" t="s">
        <v>4350</v>
      </c>
      <c r="F93" s="16">
        <v>2</v>
      </c>
      <c r="G93" s="18"/>
      <c r="H93" s="19"/>
      <c r="I93" s="20"/>
      <c r="J93" s="21" t="s">
        <v>194</v>
      </c>
      <c r="K93" s="21" t="s">
        <v>1675</v>
      </c>
      <c r="L93" s="17" t="s">
        <v>195</v>
      </c>
      <c r="M93" s="17" t="s">
        <v>1676</v>
      </c>
      <c r="N93" s="17" t="s">
        <v>1677</v>
      </c>
      <c r="O93" s="17" t="s">
        <v>84</v>
      </c>
      <c r="P93" t="str">
        <f t="shared" si="1"/>
        <v>市川二中中</v>
      </c>
    </row>
    <row r="94" spans="1:16" x14ac:dyDescent="0.2">
      <c r="A94" s="12">
        <v>2093</v>
      </c>
      <c r="B94" s="22" t="s">
        <v>2639</v>
      </c>
      <c r="C94" s="22" t="s">
        <v>2640</v>
      </c>
      <c r="D94" s="14" t="s">
        <v>1567</v>
      </c>
      <c r="E94" s="22" t="s">
        <v>4350</v>
      </c>
      <c r="F94" s="12">
        <v>2</v>
      </c>
      <c r="G94" s="18"/>
      <c r="H94" s="19"/>
      <c r="I94" s="20"/>
      <c r="J94" s="21" t="s">
        <v>1678</v>
      </c>
      <c r="K94" s="21" t="s">
        <v>214</v>
      </c>
      <c r="L94" s="17" t="s">
        <v>1679</v>
      </c>
      <c r="M94" s="17" t="s">
        <v>215</v>
      </c>
      <c r="N94" s="17" t="s">
        <v>1680</v>
      </c>
      <c r="O94" s="17" t="s">
        <v>84</v>
      </c>
      <c r="P94" t="str">
        <f t="shared" si="1"/>
        <v>市川二中中</v>
      </c>
    </row>
    <row r="95" spans="1:16" x14ac:dyDescent="0.2">
      <c r="A95" s="12">
        <v>2094</v>
      </c>
      <c r="B95" s="22" t="s">
        <v>2641</v>
      </c>
      <c r="C95" s="22" t="s">
        <v>2642</v>
      </c>
      <c r="D95" s="14" t="s">
        <v>1567</v>
      </c>
      <c r="E95" s="22" t="s">
        <v>4350</v>
      </c>
      <c r="F95" s="12">
        <v>2</v>
      </c>
      <c r="G95" s="18"/>
      <c r="H95" s="19"/>
      <c r="I95" s="20"/>
      <c r="J95" s="21" t="s">
        <v>1681</v>
      </c>
      <c r="K95" s="21" t="s">
        <v>1682</v>
      </c>
      <c r="L95" s="17" t="s">
        <v>1683</v>
      </c>
      <c r="M95" s="17" t="s">
        <v>1684</v>
      </c>
      <c r="N95" s="17" t="s">
        <v>1685</v>
      </c>
      <c r="O95" s="17" t="s">
        <v>84</v>
      </c>
      <c r="P95" t="str">
        <f t="shared" si="1"/>
        <v>市川二中中</v>
      </c>
    </row>
    <row r="96" spans="1:16" x14ac:dyDescent="0.2">
      <c r="A96" s="12">
        <v>2095</v>
      </c>
      <c r="B96" s="22" t="s">
        <v>2643</v>
      </c>
      <c r="C96" s="22" t="s">
        <v>2644</v>
      </c>
      <c r="D96" s="14" t="s">
        <v>1567</v>
      </c>
      <c r="E96" s="22" t="s">
        <v>4350</v>
      </c>
      <c r="F96" s="12">
        <v>2</v>
      </c>
      <c r="G96" s="18"/>
      <c r="H96" s="19"/>
      <c r="I96" s="20"/>
      <c r="J96" s="21" t="s">
        <v>1686</v>
      </c>
      <c r="K96" s="21" t="s">
        <v>1687</v>
      </c>
      <c r="L96" s="17" t="s">
        <v>1688</v>
      </c>
      <c r="M96" s="17" t="s">
        <v>1689</v>
      </c>
      <c r="N96" s="17" t="s">
        <v>1690</v>
      </c>
      <c r="O96" s="17" t="s">
        <v>84</v>
      </c>
      <c r="P96" t="str">
        <f t="shared" si="1"/>
        <v>市川二中中</v>
      </c>
    </row>
    <row r="97" spans="1:16" x14ac:dyDescent="0.2">
      <c r="A97" s="12">
        <v>2096</v>
      </c>
      <c r="B97" s="22" t="s">
        <v>2645</v>
      </c>
      <c r="C97" s="22" t="s">
        <v>2646</v>
      </c>
      <c r="D97" s="14" t="s">
        <v>1567</v>
      </c>
      <c r="E97" s="22" t="s">
        <v>4350</v>
      </c>
      <c r="F97" s="12">
        <v>2</v>
      </c>
      <c r="G97" s="18"/>
      <c r="H97" s="19"/>
      <c r="I97" s="20"/>
      <c r="J97" s="21" t="s">
        <v>1691</v>
      </c>
      <c r="K97" s="21" t="s">
        <v>251</v>
      </c>
      <c r="L97" s="17" t="s">
        <v>1692</v>
      </c>
      <c r="M97" s="17" t="s">
        <v>252</v>
      </c>
      <c r="N97" s="17" t="s">
        <v>1693</v>
      </c>
      <c r="O97" s="17" t="s">
        <v>84</v>
      </c>
      <c r="P97" t="str">
        <f t="shared" si="1"/>
        <v>市川二中中</v>
      </c>
    </row>
    <row r="98" spans="1:16" x14ac:dyDescent="0.2">
      <c r="A98" s="12">
        <v>2097</v>
      </c>
      <c r="B98" s="22" t="s">
        <v>2647</v>
      </c>
      <c r="C98" s="22" t="s">
        <v>2648</v>
      </c>
      <c r="D98" s="14" t="s">
        <v>1567</v>
      </c>
      <c r="E98" s="22" t="s">
        <v>4350</v>
      </c>
      <c r="F98" s="12">
        <v>2</v>
      </c>
      <c r="G98" s="18"/>
      <c r="H98" s="19"/>
      <c r="I98" s="20"/>
      <c r="J98" s="21" t="s">
        <v>1695</v>
      </c>
      <c r="K98" s="21" t="s">
        <v>1696</v>
      </c>
      <c r="L98" s="17" t="s">
        <v>1697</v>
      </c>
      <c r="M98" s="17" t="s">
        <v>1698</v>
      </c>
      <c r="N98" s="17" t="s">
        <v>1699</v>
      </c>
      <c r="O98" s="17" t="s">
        <v>84</v>
      </c>
      <c r="P98" t="str">
        <f t="shared" si="1"/>
        <v>市川二中中</v>
      </c>
    </row>
    <row r="99" spans="1:16" x14ac:dyDescent="0.2">
      <c r="A99" s="12">
        <v>2098</v>
      </c>
      <c r="B99" s="22" t="s">
        <v>2649</v>
      </c>
      <c r="C99" s="22" t="s">
        <v>2650</v>
      </c>
      <c r="D99" s="14" t="s">
        <v>1567</v>
      </c>
      <c r="E99" s="22" t="s">
        <v>4350</v>
      </c>
      <c r="F99" s="12">
        <v>2</v>
      </c>
      <c r="G99" s="18"/>
      <c r="H99" s="19"/>
      <c r="I99" s="20"/>
      <c r="J99" s="21" t="s">
        <v>1701</v>
      </c>
      <c r="K99" s="21" t="s">
        <v>903</v>
      </c>
      <c r="L99" s="17" t="s">
        <v>1702</v>
      </c>
      <c r="M99" s="17" t="s">
        <v>905</v>
      </c>
      <c r="N99" s="17" t="s">
        <v>1703</v>
      </c>
      <c r="O99" s="17" t="s">
        <v>84</v>
      </c>
      <c r="P99" t="str">
        <f t="shared" si="1"/>
        <v>市川二中中</v>
      </c>
    </row>
    <row r="100" spans="1:16" x14ac:dyDescent="0.2">
      <c r="A100" s="12">
        <v>2099</v>
      </c>
      <c r="B100" s="22" t="s">
        <v>2651</v>
      </c>
      <c r="C100" s="22" t="s">
        <v>2652</v>
      </c>
      <c r="D100" s="14" t="s">
        <v>1567</v>
      </c>
      <c r="E100" s="22" t="s">
        <v>4350</v>
      </c>
      <c r="F100" s="12">
        <v>2</v>
      </c>
      <c r="G100" s="18"/>
      <c r="H100" s="19"/>
      <c r="I100" s="20"/>
      <c r="J100" s="21" t="s">
        <v>133</v>
      </c>
      <c r="K100" s="21" t="s">
        <v>1696</v>
      </c>
      <c r="L100" s="17" t="s">
        <v>135</v>
      </c>
      <c r="M100" s="17" t="s">
        <v>1698</v>
      </c>
      <c r="N100" s="17" t="s">
        <v>1704</v>
      </c>
      <c r="O100" s="17" t="s">
        <v>84</v>
      </c>
      <c r="P100" t="str">
        <f t="shared" si="1"/>
        <v>市川二中中</v>
      </c>
    </row>
    <row r="101" spans="1:16" x14ac:dyDescent="0.2">
      <c r="A101" s="12">
        <v>2100</v>
      </c>
      <c r="B101" s="22" t="s">
        <v>2653</v>
      </c>
      <c r="C101" s="22" t="s">
        <v>2654</v>
      </c>
      <c r="D101" s="14" t="s">
        <v>1567</v>
      </c>
      <c r="E101" s="22" t="s">
        <v>4350</v>
      </c>
      <c r="F101" s="12">
        <v>2</v>
      </c>
      <c r="G101" s="18"/>
      <c r="H101" s="19"/>
      <c r="I101" s="20"/>
      <c r="J101" s="21" t="s">
        <v>1705</v>
      </c>
      <c r="K101" s="21" t="s">
        <v>291</v>
      </c>
      <c r="L101" s="17" t="s">
        <v>1706</v>
      </c>
      <c r="M101" s="17" t="s">
        <v>292</v>
      </c>
      <c r="N101" s="17" t="s">
        <v>1707</v>
      </c>
      <c r="O101" s="17" t="s">
        <v>84</v>
      </c>
      <c r="P101" t="str">
        <f t="shared" si="1"/>
        <v>市川二中中</v>
      </c>
    </row>
    <row r="102" spans="1:16" x14ac:dyDescent="0.2">
      <c r="A102" s="12">
        <v>2101</v>
      </c>
      <c r="B102" s="22" t="s">
        <v>2655</v>
      </c>
      <c r="C102" s="22" t="s">
        <v>2656</v>
      </c>
      <c r="D102" s="14" t="s">
        <v>1567</v>
      </c>
      <c r="E102" s="22" t="s">
        <v>4350</v>
      </c>
      <c r="F102" s="12">
        <v>2</v>
      </c>
      <c r="G102" s="18"/>
      <c r="H102" s="19"/>
      <c r="I102" s="20"/>
      <c r="J102" s="21" t="s">
        <v>1708</v>
      </c>
      <c r="K102" s="21" t="s">
        <v>1709</v>
      </c>
      <c r="L102" s="17" t="s">
        <v>1710</v>
      </c>
      <c r="M102" s="17" t="s">
        <v>1711</v>
      </c>
      <c r="N102" s="17" t="s">
        <v>1712</v>
      </c>
      <c r="O102" s="17" t="s">
        <v>84</v>
      </c>
      <c r="P102" t="str">
        <f t="shared" si="1"/>
        <v>市川二中中</v>
      </c>
    </row>
    <row r="103" spans="1:16" x14ac:dyDescent="0.2">
      <c r="A103" s="12">
        <v>2102</v>
      </c>
      <c r="B103" s="22" t="s">
        <v>2657</v>
      </c>
      <c r="C103" s="22" t="s">
        <v>2658</v>
      </c>
      <c r="D103" s="14" t="s">
        <v>1567</v>
      </c>
      <c r="E103" s="22" t="s">
        <v>4350</v>
      </c>
      <c r="F103" s="12">
        <v>2</v>
      </c>
      <c r="G103" s="18"/>
      <c r="H103" s="19"/>
      <c r="I103" s="20"/>
      <c r="J103" s="21" t="s">
        <v>1713</v>
      </c>
      <c r="K103" s="21" t="s">
        <v>391</v>
      </c>
      <c r="L103" s="17" t="s">
        <v>1714</v>
      </c>
      <c r="M103" s="17" t="s">
        <v>1715</v>
      </c>
      <c r="N103" s="17" t="s">
        <v>1716</v>
      </c>
      <c r="O103" s="17" t="s">
        <v>84</v>
      </c>
      <c r="P103" t="str">
        <f t="shared" si="1"/>
        <v>市川二中中</v>
      </c>
    </row>
    <row r="104" spans="1:16" x14ac:dyDescent="0.2">
      <c r="A104" s="12">
        <v>2103</v>
      </c>
      <c r="B104" s="22" t="s">
        <v>2659</v>
      </c>
      <c r="C104" s="22" t="s">
        <v>2660</v>
      </c>
      <c r="D104" s="14" t="s">
        <v>1567</v>
      </c>
      <c r="E104" s="22" t="s">
        <v>4350</v>
      </c>
      <c r="F104" s="12">
        <v>2</v>
      </c>
      <c r="G104" s="18"/>
      <c r="H104" s="19"/>
      <c r="I104" s="20"/>
      <c r="J104" s="21" t="s">
        <v>1718</v>
      </c>
      <c r="K104" s="21" t="s">
        <v>1719</v>
      </c>
      <c r="L104" s="17" t="s">
        <v>1720</v>
      </c>
      <c r="M104" s="17" t="s">
        <v>1721</v>
      </c>
      <c r="N104" s="17" t="s">
        <v>1722</v>
      </c>
      <c r="O104" s="17" t="s">
        <v>84</v>
      </c>
      <c r="P104" t="str">
        <f t="shared" si="1"/>
        <v>市川二中中</v>
      </c>
    </row>
    <row r="105" spans="1:16" x14ac:dyDescent="0.2">
      <c r="A105" s="12">
        <v>2104</v>
      </c>
      <c r="B105" s="22" t="s">
        <v>2661</v>
      </c>
      <c r="C105" s="22" t="s">
        <v>2662</v>
      </c>
      <c r="D105" s="14" t="s">
        <v>1567</v>
      </c>
      <c r="E105" s="22" t="s">
        <v>4350</v>
      </c>
      <c r="F105" s="12">
        <v>2</v>
      </c>
      <c r="G105" s="18"/>
      <c r="H105" s="19"/>
      <c r="I105" s="20"/>
      <c r="J105" s="21" t="s">
        <v>1723</v>
      </c>
      <c r="K105" s="21" t="s">
        <v>1724</v>
      </c>
      <c r="L105" s="17" t="s">
        <v>1725</v>
      </c>
      <c r="M105" s="17" t="s">
        <v>1726</v>
      </c>
      <c r="N105" s="17" t="s">
        <v>1727</v>
      </c>
      <c r="O105" s="17" t="s">
        <v>84</v>
      </c>
      <c r="P105" t="str">
        <f t="shared" si="1"/>
        <v>市川二中中</v>
      </c>
    </row>
    <row r="106" spans="1:16" x14ac:dyDescent="0.2">
      <c r="A106" s="12">
        <v>2105</v>
      </c>
      <c r="B106" s="22" t="s">
        <v>2663</v>
      </c>
      <c r="C106" s="22" t="s">
        <v>2664</v>
      </c>
      <c r="D106" s="14" t="s">
        <v>1567</v>
      </c>
      <c r="E106" s="22" t="s">
        <v>4350</v>
      </c>
      <c r="F106" s="12">
        <v>2</v>
      </c>
      <c r="G106" s="18"/>
      <c r="H106" s="19"/>
      <c r="I106" s="20"/>
      <c r="J106" s="21" t="s">
        <v>2179</v>
      </c>
      <c r="K106" s="21" t="s">
        <v>203</v>
      </c>
      <c r="L106" s="17" t="s">
        <v>2180</v>
      </c>
      <c r="M106" s="17" t="s">
        <v>205</v>
      </c>
      <c r="N106" s="17" t="s">
        <v>2181</v>
      </c>
      <c r="O106" s="17" t="s">
        <v>84</v>
      </c>
      <c r="P106" t="str">
        <f t="shared" si="1"/>
        <v>市川二中中</v>
      </c>
    </row>
    <row r="107" spans="1:16" x14ac:dyDescent="0.2">
      <c r="A107" s="12">
        <v>2106</v>
      </c>
      <c r="B107" s="22" t="s">
        <v>2665</v>
      </c>
      <c r="C107" s="22" t="s">
        <v>2666</v>
      </c>
      <c r="D107" s="14" t="s">
        <v>1567</v>
      </c>
      <c r="E107" s="22" t="s">
        <v>4350</v>
      </c>
      <c r="F107" s="12">
        <v>2</v>
      </c>
      <c r="G107" s="18"/>
      <c r="H107" s="19"/>
      <c r="I107" s="20"/>
      <c r="J107" s="21" t="s">
        <v>1042</v>
      </c>
      <c r="K107" s="21" t="s">
        <v>1078</v>
      </c>
      <c r="L107" s="17" t="s">
        <v>1043</v>
      </c>
      <c r="M107" s="17" t="s">
        <v>1079</v>
      </c>
      <c r="N107" s="17" t="s">
        <v>1694</v>
      </c>
      <c r="O107" s="17" t="s">
        <v>84</v>
      </c>
      <c r="P107" t="str">
        <f t="shared" si="1"/>
        <v>市川二中中</v>
      </c>
    </row>
    <row r="108" spans="1:16" x14ac:dyDescent="0.2">
      <c r="A108" s="12">
        <v>2107</v>
      </c>
      <c r="B108" s="22" t="s">
        <v>2667</v>
      </c>
      <c r="C108" s="22" t="s">
        <v>2668</v>
      </c>
      <c r="D108" s="14" t="s">
        <v>1567</v>
      </c>
      <c r="E108" s="22" t="s">
        <v>4350</v>
      </c>
      <c r="F108" s="12">
        <v>2</v>
      </c>
      <c r="G108" s="18"/>
      <c r="H108" s="19"/>
      <c r="I108" s="20"/>
      <c r="J108" s="21" t="s">
        <v>2669</v>
      </c>
      <c r="K108" s="21" t="s">
        <v>781</v>
      </c>
      <c r="L108" s="17" t="s">
        <v>2670</v>
      </c>
      <c r="M108" s="17" t="s">
        <v>783</v>
      </c>
      <c r="N108" s="17" t="s">
        <v>2671</v>
      </c>
      <c r="O108" s="17" t="s">
        <v>84</v>
      </c>
      <c r="P108" t="str">
        <f t="shared" si="1"/>
        <v>市川二中中</v>
      </c>
    </row>
    <row r="109" spans="1:16" x14ac:dyDescent="0.2">
      <c r="A109" s="12">
        <v>2108</v>
      </c>
      <c r="B109" s="22" t="s">
        <v>2672</v>
      </c>
      <c r="C109" s="22" t="s">
        <v>2673</v>
      </c>
      <c r="D109" s="14" t="s">
        <v>1567</v>
      </c>
      <c r="E109" s="22" t="s">
        <v>4350</v>
      </c>
      <c r="F109" s="12">
        <v>2</v>
      </c>
      <c r="G109" s="18"/>
      <c r="H109" s="19"/>
      <c r="I109" s="20"/>
      <c r="J109" s="21" t="s">
        <v>1047</v>
      </c>
      <c r="K109" s="21" t="s">
        <v>201</v>
      </c>
      <c r="L109" s="17" t="s">
        <v>1048</v>
      </c>
      <c r="M109" s="17" t="s">
        <v>202</v>
      </c>
      <c r="N109" s="17" t="s">
        <v>1700</v>
      </c>
      <c r="O109" s="17" t="s">
        <v>84</v>
      </c>
      <c r="P109" t="str">
        <f t="shared" si="1"/>
        <v>市川二中中</v>
      </c>
    </row>
    <row r="110" spans="1:16" x14ac:dyDescent="0.2">
      <c r="A110" s="12">
        <v>2109</v>
      </c>
      <c r="B110" s="22" t="s">
        <v>2674</v>
      </c>
      <c r="C110" s="22" t="s">
        <v>2675</v>
      </c>
      <c r="D110" s="14" t="s">
        <v>1567</v>
      </c>
      <c r="E110" s="22" t="s">
        <v>4351</v>
      </c>
      <c r="F110" s="12">
        <v>3</v>
      </c>
      <c r="G110" s="18"/>
      <c r="H110" s="19"/>
      <c r="I110" s="20"/>
      <c r="J110" s="21" t="s">
        <v>270</v>
      </c>
      <c r="K110" s="21" t="s">
        <v>168</v>
      </c>
      <c r="L110" s="17" t="s">
        <v>271</v>
      </c>
      <c r="M110" s="17" t="s">
        <v>169</v>
      </c>
      <c r="N110" s="17" t="s">
        <v>713</v>
      </c>
      <c r="O110" s="17" t="s">
        <v>84</v>
      </c>
      <c r="P110" t="str">
        <f t="shared" si="1"/>
        <v>市川八中中</v>
      </c>
    </row>
    <row r="111" spans="1:16" x14ac:dyDescent="0.2">
      <c r="A111" s="12">
        <v>2110</v>
      </c>
      <c r="B111" s="22" t="s">
        <v>2676</v>
      </c>
      <c r="C111" s="22" t="s">
        <v>2677</v>
      </c>
      <c r="D111" s="14" t="s">
        <v>1567</v>
      </c>
      <c r="E111" s="22" t="s">
        <v>4351</v>
      </c>
      <c r="F111" s="12">
        <v>3</v>
      </c>
      <c r="G111" s="18"/>
      <c r="H111" s="19"/>
      <c r="I111" s="20"/>
      <c r="J111" s="21" t="s">
        <v>714</v>
      </c>
      <c r="K111" s="21" t="s">
        <v>715</v>
      </c>
      <c r="L111" s="17" t="s">
        <v>716</v>
      </c>
      <c r="M111" s="17" t="s">
        <v>717</v>
      </c>
      <c r="N111" s="17" t="s">
        <v>703</v>
      </c>
      <c r="O111" s="17" t="s">
        <v>84</v>
      </c>
      <c r="P111" t="str">
        <f t="shared" si="1"/>
        <v>市川八中中</v>
      </c>
    </row>
    <row r="112" spans="1:16" x14ac:dyDescent="0.2">
      <c r="A112" s="12">
        <v>2111</v>
      </c>
      <c r="B112" s="22" t="s">
        <v>830</v>
      </c>
      <c r="C112" s="22" t="s">
        <v>831</v>
      </c>
      <c r="D112" s="14" t="s">
        <v>1567</v>
      </c>
      <c r="E112" s="22" t="s">
        <v>4351</v>
      </c>
      <c r="F112" s="12">
        <v>3</v>
      </c>
      <c r="G112" s="18"/>
      <c r="H112" s="19"/>
      <c r="I112" s="20"/>
      <c r="J112" s="21" t="s">
        <v>832</v>
      </c>
      <c r="K112" s="21" t="s">
        <v>199</v>
      </c>
      <c r="L112" s="17" t="s">
        <v>833</v>
      </c>
      <c r="M112" s="17" t="s">
        <v>234</v>
      </c>
      <c r="N112" s="17" t="s">
        <v>699</v>
      </c>
      <c r="O112" s="17" t="s">
        <v>84</v>
      </c>
      <c r="P112" t="str">
        <f t="shared" si="1"/>
        <v>市川八中中</v>
      </c>
    </row>
    <row r="113" spans="1:16" x14ac:dyDescent="0.2">
      <c r="A113" s="12">
        <v>2112</v>
      </c>
      <c r="B113" s="22" t="s">
        <v>834</v>
      </c>
      <c r="C113" s="22" t="s">
        <v>835</v>
      </c>
      <c r="D113" s="14" t="s">
        <v>1567</v>
      </c>
      <c r="E113" s="22" t="s">
        <v>4351</v>
      </c>
      <c r="F113" s="12">
        <v>3</v>
      </c>
      <c r="G113" s="18"/>
      <c r="H113" s="19"/>
      <c r="I113" s="20"/>
      <c r="J113" s="21" t="s">
        <v>103</v>
      </c>
      <c r="K113" s="21" t="s">
        <v>160</v>
      </c>
      <c r="L113" s="17" t="s">
        <v>836</v>
      </c>
      <c r="M113" s="17" t="s">
        <v>161</v>
      </c>
      <c r="N113" s="17" t="s">
        <v>837</v>
      </c>
      <c r="O113" s="17" t="s">
        <v>84</v>
      </c>
      <c r="P113" t="str">
        <f t="shared" si="1"/>
        <v>市川八中中</v>
      </c>
    </row>
    <row r="114" spans="1:16" x14ac:dyDescent="0.2">
      <c r="A114" s="12">
        <v>2113</v>
      </c>
      <c r="B114" s="22" t="s">
        <v>2678</v>
      </c>
      <c r="C114" s="22" t="s">
        <v>2679</v>
      </c>
      <c r="D114" s="14" t="s">
        <v>1567</v>
      </c>
      <c r="E114" s="22" t="s">
        <v>4351</v>
      </c>
      <c r="F114" s="12">
        <v>3</v>
      </c>
      <c r="G114" s="18"/>
      <c r="H114" s="19"/>
      <c r="I114" s="20"/>
      <c r="J114" s="21" t="s">
        <v>1107</v>
      </c>
      <c r="K114" s="21" t="s">
        <v>147</v>
      </c>
      <c r="L114" s="17" t="s">
        <v>1109</v>
      </c>
      <c r="M114" s="17" t="s">
        <v>149</v>
      </c>
      <c r="N114" s="17" t="s">
        <v>1518</v>
      </c>
      <c r="O114" s="17" t="s">
        <v>84</v>
      </c>
      <c r="P114" t="str">
        <f t="shared" si="1"/>
        <v>市川八中中</v>
      </c>
    </row>
    <row r="115" spans="1:16" x14ac:dyDescent="0.2">
      <c r="A115" s="12">
        <v>2114</v>
      </c>
      <c r="B115" s="22" t="s">
        <v>1731</v>
      </c>
      <c r="C115" s="22" t="s">
        <v>1732</v>
      </c>
      <c r="D115" s="14" t="s">
        <v>1567</v>
      </c>
      <c r="E115" s="22" t="s">
        <v>4351</v>
      </c>
      <c r="F115" s="12">
        <v>2</v>
      </c>
      <c r="G115" s="18"/>
      <c r="H115" s="19"/>
      <c r="I115" s="20"/>
      <c r="J115" s="21" t="s">
        <v>1733</v>
      </c>
      <c r="K115" s="21" t="s">
        <v>1734</v>
      </c>
      <c r="L115" s="17" t="s">
        <v>2680</v>
      </c>
      <c r="M115" s="17" t="s">
        <v>2681</v>
      </c>
      <c r="N115" s="17" t="s">
        <v>1735</v>
      </c>
      <c r="O115" s="17" t="s">
        <v>1736</v>
      </c>
      <c r="P115" t="str">
        <f t="shared" si="1"/>
        <v>市川八中中</v>
      </c>
    </row>
    <row r="116" spans="1:16" x14ac:dyDescent="0.2">
      <c r="A116" s="12">
        <v>2115</v>
      </c>
      <c r="B116" s="22" t="s">
        <v>2682</v>
      </c>
      <c r="C116" s="22" t="s">
        <v>2683</v>
      </c>
      <c r="D116" s="14" t="s">
        <v>1567</v>
      </c>
      <c r="E116" s="22" t="s">
        <v>4351</v>
      </c>
      <c r="F116" s="12">
        <v>2</v>
      </c>
      <c r="G116" s="18"/>
      <c r="H116" s="19"/>
      <c r="I116" s="20"/>
      <c r="J116" s="21" t="s">
        <v>1737</v>
      </c>
      <c r="K116" s="21" t="s">
        <v>104</v>
      </c>
      <c r="L116" s="17" t="s">
        <v>1738</v>
      </c>
      <c r="M116" s="17" t="s">
        <v>105</v>
      </c>
      <c r="N116" s="17" t="s">
        <v>1739</v>
      </c>
      <c r="O116" s="17" t="s">
        <v>84</v>
      </c>
      <c r="P116" t="str">
        <f t="shared" si="1"/>
        <v>市川八中中</v>
      </c>
    </row>
    <row r="117" spans="1:16" x14ac:dyDescent="0.2">
      <c r="A117" s="12">
        <v>2116</v>
      </c>
      <c r="B117" s="22" t="s">
        <v>2684</v>
      </c>
      <c r="C117" s="22" t="s">
        <v>2685</v>
      </c>
      <c r="D117" s="14" t="s">
        <v>1567</v>
      </c>
      <c r="E117" s="22" t="s">
        <v>4351</v>
      </c>
      <c r="F117" s="12">
        <v>2</v>
      </c>
      <c r="G117" s="18"/>
      <c r="H117" s="19"/>
      <c r="I117" s="20"/>
      <c r="J117" s="21" t="s">
        <v>1740</v>
      </c>
      <c r="K117" s="21" t="s">
        <v>1741</v>
      </c>
      <c r="L117" s="17" t="s">
        <v>1742</v>
      </c>
      <c r="M117" s="17" t="s">
        <v>1743</v>
      </c>
      <c r="N117" s="17" t="s">
        <v>1717</v>
      </c>
      <c r="O117" s="17" t="s">
        <v>84</v>
      </c>
      <c r="P117" t="str">
        <f t="shared" si="1"/>
        <v>市川八中中</v>
      </c>
    </row>
    <row r="118" spans="1:16" x14ac:dyDescent="0.2">
      <c r="A118" s="12">
        <v>2117</v>
      </c>
      <c r="B118" s="22" t="s">
        <v>2686</v>
      </c>
      <c r="C118" s="22" t="s">
        <v>2687</v>
      </c>
      <c r="D118" s="14" t="s">
        <v>1567</v>
      </c>
      <c r="E118" s="22" t="s">
        <v>4351</v>
      </c>
      <c r="F118" s="12">
        <v>2</v>
      </c>
      <c r="G118" s="18"/>
      <c r="H118" s="19"/>
      <c r="I118" s="20"/>
      <c r="J118" s="21" t="s">
        <v>1744</v>
      </c>
      <c r="K118" s="21" t="s">
        <v>126</v>
      </c>
      <c r="L118" s="17" t="s">
        <v>1745</v>
      </c>
      <c r="M118" s="17" t="s">
        <v>127</v>
      </c>
      <c r="N118" s="17" t="s">
        <v>1746</v>
      </c>
      <c r="O118" s="17" t="s">
        <v>84</v>
      </c>
      <c r="P118" t="str">
        <f t="shared" si="1"/>
        <v>市川八中中</v>
      </c>
    </row>
    <row r="119" spans="1:16" x14ac:dyDescent="0.2">
      <c r="A119" s="12">
        <v>2118</v>
      </c>
      <c r="B119" s="22" t="s">
        <v>1779</v>
      </c>
      <c r="C119" s="22" t="s">
        <v>1780</v>
      </c>
      <c r="D119" s="14" t="s">
        <v>1567</v>
      </c>
      <c r="E119" s="22" t="s">
        <v>4351</v>
      </c>
      <c r="F119" s="12">
        <v>2</v>
      </c>
      <c r="G119" s="18"/>
      <c r="H119" s="19"/>
      <c r="I119" s="20"/>
      <c r="J119" s="21" t="s">
        <v>1781</v>
      </c>
      <c r="K119" s="21" t="s">
        <v>1782</v>
      </c>
      <c r="L119" s="17" t="s">
        <v>257</v>
      </c>
      <c r="M119" s="17" t="s">
        <v>1783</v>
      </c>
      <c r="N119" s="17" t="s">
        <v>1784</v>
      </c>
      <c r="O119" s="17" t="s">
        <v>84</v>
      </c>
      <c r="P119" t="str">
        <f t="shared" si="1"/>
        <v>市川八中中</v>
      </c>
    </row>
    <row r="120" spans="1:16" x14ac:dyDescent="0.2">
      <c r="A120" s="12">
        <v>2119</v>
      </c>
      <c r="B120" s="22" t="s">
        <v>1785</v>
      </c>
      <c r="C120" s="22" t="s">
        <v>1786</v>
      </c>
      <c r="D120" s="14" t="s">
        <v>1567</v>
      </c>
      <c r="E120" s="22" t="s">
        <v>4351</v>
      </c>
      <c r="F120" s="12">
        <v>2</v>
      </c>
      <c r="G120" s="18"/>
      <c r="H120" s="19"/>
      <c r="I120" s="20"/>
      <c r="J120" s="21" t="s">
        <v>249</v>
      </c>
      <c r="K120" s="21" t="s">
        <v>104</v>
      </c>
      <c r="L120" s="17" t="s">
        <v>250</v>
      </c>
      <c r="M120" s="17" t="s">
        <v>105</v>
      </c>
      <c r="N120" s="17" t="s">
        <v>1778</v>
      </c>
      <c r="O120" s="17" t="s">
        <v>84</v>
      </c>
      <c r="P120" t="str">
        <f t="shared" si="1"/>
        <v>市川八中中</v>
      </c>
    </row>
    <row r="121" spans="1:16" x14ac:dyDescent="0.2">
      <c r="A121" s="12">
        <v>2120</v>
      </c>
      <c r="B121" s="22" t="s">
        <v>407</v>
      </c>
      <c r="C121" s="22" t="s">
        <v>1787</v>
      </c>
      <c r="D121" s="14" t="s">
        <v>1567</v>
      </c>
      <c r="E121" s="22" t="s">
        <v>4351</v>
      </c>
      <c r="F121" s="12">
        <v>2</v>
      </c>
      <c r="G121" s="18"/>
      <c r="H121" s="19"/>
      <c r="I121" s="20"/>
      <c r="J121" s="21" t="s">
        <v>408</v>
      </c>
      <c r="K121" s="21" t="s">
        <v>338</v>
      </c>
      <c r="L121" s="17" t="s">
        <v>409</v>
      </c>
      <c r="M121" s="17" t="s">
        <v>339</v>
      </c>
      <c r="N121" s="17" t="s">
        <v>1788</v>
      </c>
      <c r="O121" s="17" t="s">
        <v>84</v>
      </c>
      <c r="P121" t="str">
        <f t="shared" si="1"/>
        <v>市川八中中</v>
      </c>
    </row>
    <row r="122" spans="1:16" x14ac:dyDescent="0.2">
      <c r="A122" s="12">
        <v>2121</v>
      </c>
      <c r="B122" s="22" t="s">
        <v>2688</v>
      </c>
      <c r="C122" s="22" t="s">
        <v>2689</v>
      </c>
      <c r="D122" s="14" t="s">
        <v>1567</v>
      </c>
      <c r="E122" s="22" t="s">
        <v>4351</v>
      </c>
      <c r="F122" s="12">
        <v>2</v>
      </c>
      <c r="G122" s="18"/>
      <c r="H122" s="19"/>
      <c r="I122" s="20"/>
      <c r="J122" s="21" t="s">
        <v>2235</v>
      </c>
      <c r="K122" s="21" t="s">
        <v>2236</v>
      </c>
      <c r="L122" s="17" t="s">
        <v>2237</v>
      </c>
      <c r="M122" s="17" t="s">
        <v>2238</v>
      </c>
      <c r="N122" s="17" t="s">
        <v>1644</v>
      </c>
      <c r="O122" s="17" t="s">
        <v>84</v>
      </c>
      <c r="P122" t="str">
        <f t="shared" si="1"/>
        <v>市川八中中</v>
      </c>
    </row>
    <row r="123" spans="1:16" x14ac:dyDescent="0.2">
      <c r="A123" s="12">
        <v>2122</v>
      </c>
      <c r="B123" s="22" t="s">
        <v>2690</v>
      </c>
      <c r="C123" s="22" t="s">
        <v>2691</v>
      </c>
      <c r="D123" s="14" t="s">
        <v>1567</v>
      </c>
      <c r="E123" s="22" t="s">
        <v>4351</v>
      </c>
      <c r="F123" s="12">
        <v>2</v>
      </c>
      <c r="G123" s="18"/>
      <c r="H123" s="19"/>
      <c r="I123" s="20"/>
      <c r="J123" s="21" t="s">
        <v>172</v>
      </c>
      <c r="K123" s="21" t="s">
        <v>2239</v>
      </c>
      <c r="L123" s="17" t="s">
        <v>173</v>
      </c>
      <c r="M123" s="17" t="s">
        <v>2240</v>
      </c>
      <c r="N123" s="17" t="s">
        <v>2241</v>
      </c>
      <c r="O123" s="17" t="s">
        <v>84</v>
      </c>
      <c r="P123" t="str">
        <f t="shared" si="1"/>
        <v>市川八中中</v>
      </c>
    </row>
    <row r="124" spans="1:16" x14ac:dyDescent="0.2">
      <c r="A124" s="12">
        <v>2123</v>
      </c>
      <c r="B124" s="22" t="s">
        <v>2692</v>
      </c>
      <c r="C124" s="22" t="s">
        <v>2693</v>
      </c>
      <c r="D124" s="14" t="s">
        <v>1567</v>
      </c>
      <c r="E124" s="22" t="s">
        <v>4352</v>
      </c>
      <c r="F124" s="12">
        <v>3</v>
      </c>
      <c r="G124" s="18"/>
      <c r="H124" s="19"/>
      <c r="I124" s="20"/>
      <c r="J124" s="21" t="s">
        <v>721</v>
      </c>
      <c r="K124" s="21" t="s">
        <v>722</v>
      </c>
      <c r="L124" s="17" t="s">
        <v>723</v>
      </c>
      <c r="M124" s="17" t="s">
        <v>724</v>
      </c>
      <c r="N124" s="17" t="s">
        <v>725</v>
      </c>
      <c r="O124" s="17" t="s">
        <v>84</v>
      </c>
      <c r="P124" t="str">
        <f t="shared" si="1"/>
        <v>市川六中中</v>
      </c>
    </row>
    <row r="125" spans="1:16" x14ac:dyDescent="0.2">
      <c r="A125" s="12">
        <v>2124</v>
      </c>
      <c r="B125" s="13" t="s">
        <v>2694</v>
      </c>
      <c r="C125" s="13" t="s">
        <v>2695</v>
      </c>
      <c r="D125" s="14" t="s">
        <v>1567</v>
      </c>
      <c r="E125" s="13" t="s">
        <v>4352</v>
      </c>
      <c r="F125" s="16">
        <v>3</v>
      </c>
      <c r="G125" s="14"/>
      <c r="H125" s="14"/>
      <c r="I125" s="14"/>
      <c r="J125" s="15" t="s">
        <v>164</v>
      </c>
      <c r="K125" s="21" t="s">
        <v>796</v>
      </c>
      <c r="L125" s="17" t="s">
        <v>165</v>
      </c>
      <c r="M125" s="17" t="s">
        <v>797</v>
      </c>
      <c r="N125" s="17" t="s">
        <v>798</v>
      </c>
      <c r="O125" s="17" t="s">
        <v>84</v>
      </c>
      <c r="P125" t="str">
        <f t="shared" si="1"/>
        <v>市川六中中</v>
      </c>
    </row>
    <row r="126" spans="1:16" x14ac:dyDescent="0.2">
      <c r="A126" s="12">
        <v>2125</v>
      </c>
      <c r="B126" s="13" t="s">
        <v>2696</v>
      </c>
      <c r="C126" s="13" t="s">
        <v>2697</v>
      </c>
      <c r="D126" s="14" t="s">
        <v>1567</v>
      </c>
      <c r="E126" s="13" t="s">
        <v>4352</v>
      </c>
      <c r="F126" s="16">
        <v>3</v>
      </c>
      <c r="G126" s="14"/>
      <c r="H126" s="14"/>
      <c r="I126" s="14"/>
      <c r="J126" s="15" t="s">
        <v>726</v>
      </c>
      <c r="K126" s="21" t="s">
        <v>727</v>
      </c>
      <c r="L126" s="17" t="s">
        <v>728</v>
      </c>
      <c r="M126" s="17" t="s">
        <v>729</v>
      </c>
      <c r="N126" s="17" t="s">
        <v>1353</v>
      </c>
      <c r="O126" s="17" t="s">
        <v>84</v>
      </c>
      <c r="P126" t="str">
        <f t="shared" si="1"/>
        <v>市川六中中</v>
      </c>
    </row>
    <row r="127" spans="1:16" x14ac:dyDescent="0.2">
      <c r="A127" s="12">
        <v>2126</v>
      </c>
      <c r="B127" s="13" t="s">
        <v>2698</v>
      </c>
      <c r="C127" s="13" t="s">
        <v>2699</v>
      </c>
      <c r="D127" s="14" t="s">
        <v>1567</v>
      </c>
      <c r="E127" s="13" t="s">
        <v>4352</v>
      </c>
      <c r="F127" s="16">
        <v>3</v>
      </c>
      <c r="G127" s="14"/>
      <c r="H127" s="14"/>
      <c r="I127" s="14"/>
      <c r="J127" s="15" t="s">
        <v>730</v>
      </c>
      <c r="K127" s="21" t="s">
        <v>128</v>
      </c>
      <c r="L127" s="17" t="s">
        <v>731</v>
      </c>
      <c r="M127" s="17" t="s">
        <v>129</v>
      </c>
      <c r="N127" s="17" t="s">
        <v>1589</v>
      </c>
      <c r="O127" s="17" t="s">
        <v>84</v>
      </c>
      <c r="P127" t="str">
        <f t="shared" si="1"/>
        <v>市川六中中</v>
      </c>
    </row>
    <row r="128" spans="1:16" x14ac:dyDescent="0.2">
      <c r="A128" s="12">
        <v>2127</v>
      </c>
      <c r="B128" s="22" t="s">
        <v>2700</v>
      </c>
      <c r="C128" s="22" t="s">
        <v>2701</v>
      </c>
      <c r="D128" s="14" t="s">
        <v>1567</v>
      </c>
      <c r="E128" s="22" t="s">
        <v>4352</v>
      </c>
      <c r="F128" s="12">
        <v>3</v>
      </c>
      <c r="G128" s="14"/>
      <c r="H128" s="14"/>
      <c r="I128" s="23"/>
      <c r="J128" s="21" t="s">
        <v>732</v>
      </c>
      <c r="K128" s="21" t="s">
        <v>733</v>
      </c>
      <c r="L128" s="17" t="s">
        <v>734</v>
      </c>
      <c r="M128" s="17" t="s">
        <v>735</v>
      </c>
      <c r="N128" s="17" t="s">
        <v>1590</v>
      </c>
      <c r="O128" s="17" t="s">
        <v>84</v>
      </c>
      <c r="P128" t="str">
        <f t="shared" si="1"/>
        <v>市川六中中</v>
      </c>
    </row>
    <row r="129" spans="1:16" x14ac:dyDescent="0.2">
      <c r="A129" s="12">
        <v>2128</v>
      </c>
      <c r="B129" s="13" t="s">
        <v>2702</v>
      </c>
      <c r="C129" s="13" t="s">
        <v>2703</v>
      </c>
      <c r="D129" s="14" t="s">
        <v>1567</v>
      </c>
      <c r="E129" s="13" t="s">
        <v>4352</v>
      </c>
      <c r="F129" s="16">
        <v>3</v>
      </c>
      <c r="G129" s="14"/>
      <c r="H129" s="14"/>
      <c r="I129" s="14"/>
      <c r="J129" s="15" t="s">
        <v>354</v>
      </c>
      <c r="K129" s="21" t="s">
        <v>432</v>
      </c>
      <c r="L129" s="17" t="s">
        <v>355</v>
      </c>
      <c r="M129" s="17" t="s">
        <v>434</v>
      </c>
      <c r="N129" s="17" t="s">
        <v>1591</v>
      </c>
      <c r="O129" s="17" t="s">
        <v>84</v>
      </c>
      <c r="P129" t="str">
        <f t="shared" si="1"/>
        <v>市川六中中</v>
      </c>
    </row>
    <row r="130" spans="1:16" x14ac:dyDescent="0.2">
      <c r="A130" s="12">
        <v>2129</v>
      </c>
      <c r="B130" s="13" t="s">
        <v>2704</v>
      </c>
      <c r="C130" s="13" t="s">
        <v>2705</v>
      </c>
      <c r="D130" s="14" t="s">
        <v>1567</v>
      </c>
      <c r="E130" s="13" t="s">
        <v>4352</v>
      </c>
      <c r="F130" s="16">
        <v>3</v>
      </c>
      <c r="G130" s="14"/>
      <c r="H130" s="14"/>
      <c r="I130" s="14"/>
      <c r="J130" s="15" t="s">
        <v>736</v>
      </c>
      <c r="K130" s="15" t="s">
        <v>186</v>
      </c>
      <c r="L130" s="17" t="s">
        <v>737</v>
      </c>
      <c r="M130" s="17" t="s">
        <v>187</v>
      </c>
      <c r="N130" s="17" t="s">
        <v>2706</v>
      </c>
      <c r="O130" s="17" t="s">
        <v>84</v>
      </c>
      <c r="P130" t="str">
        <f t="shared" si="1"/>
        <v>市川六中中</v>
      </c>
    </row>
    <row r="131" spans="1:16" x14ac:dyDescent="0.2">
      <c r="A131" s="12">
        <v>2130</v>
      </c>
      <c r="B131" s="13" t="s">
        <v>2707</v>
      </c>
      <c r="C131" s="13" t="s">
        <v>2708</v>
      </c>
      <c r="D131" s="14" t="s">
        <v>1567</v>
      </c>
      <c r="E131" s="13" t="s">
        <v>4352</v>
      </c>
      <c r="F131" s="16">
        <v>3</v>
      </c>
      <c r="G131" s="14"/>
      <c r="H131" s="14"/>
      <c r="I131" s="14"/>
      <c r="J131" s="15" t="s">
        <v>738</v>
      </c>
      <c r="K131" s="15" t="s">
        <v>739</v>
      </c>
      <c r="L131" s="17" t="s">
        <v>740</v>
      </c>
      <c r="M131" s="17" t="s">
        <v>741</v>
      </c>
      <c r="N131" s="17" t="s">
        <v>1170</v>
      </c>
      <c r="O131" s="17" t="s">
        <v>84</v>
      </c>
      <c r="P131" t="str">
        <f t="shared" ref="P131:P194" si="2">E131&amp;"中"</f>
        <v>市川六中中</v>
      </c>
    </row>
    <row r="132" spans="1:16" x14ac:dyDescent="0.2">
      <c r="A132" s="12">
        <v>2131</v>
      </c>
      <c r="B132" s="13" t="s">
        <v>2541</v>
      </c>
      <c r="C132" s="13" t="s">
        <v>2709</v>
      </c>
      <c r="D132" s="14" t="s">
        <v>1567</v>
      </c>
      <c r="E132" s="13" t="s">
        <v>4352</v>
      </c>
      <c r="F132" s="16">
        <v>3</v>
      </c>
      <c r="G132" s="14"/>
      <c r="H132" s="14"/>
      <c r="I132" s="14"/>
      <c r="J132" s="15" t="s">
        <v>364</v>
      </c>
      <c r="K132" s="15" t="s">
        <v>744</v>
      </c>
      <c r="L132" s="17" t="s">
        <v>365</v>
      </c>
      <c r="M132" s="17" t="s">
        <v>745</v>
      </c>
      <c r="N132" s="17" t="s">
        <v>857</v>
      </c>
      <c r="O132" s="17" t="s">
        <v>84</v>
      </c>
      <c r="P132" t="str">
        <f t="shared" si="2"/>
        <v>市川六中中</v>
      </c>
    </row>
    <row r="133" spans="1:16" x14ac:dyDescent="0.2">
      <c r="A133" s="12">
        <v>2132</v>
      </c>
      <c r="B133" s="13" t="s">
        <v>2710</v>
      </c>
      <c r="C133" s="13" t="s">
        <v>2711</v>
      </c>
      <c r="D133" s="14" t="s">
        <v>1567</v>
      </c>
      <c r="E133" s="13" t="s">
        <v>4352</v>
      </c>
      <c r="F133" s="16">
        <v>3</v>
      </c>
      <c r="G133" s="14"/>
      <c r="H133" s="14"/>
      <c r="I133" s="14"/>
      <c r="J133" s="15" t="s">
        <v>746</v>
      </c>
      <c r="K133" s="15" t="s">
        <v>707</v>
      </c>
      <c r="L133" s="17" t="s">
        <v>747</v>
      </c>
      <c r="M133" s="17" t="s">
        <v>315</v>
      </c>
      <c r="N133" s="17" t="s">
        <v>1593</v>
      </c>
      <c r="O133" s="17" t="s">
        <v>84</v>
      </c>
      <c r="P133" t="str">
        <f t="shared" si="2"/>
        <v>市川六中中</v>
      </c>
    </row>
    <row r="134" spans="1:16" x14ac:dyDescent="0.2">
      <c r="A134" s="12">
        <v>2133</v>
      </c>
      <c r="B134" s="13" t="s">
        <v>2712</v>
      </c>
      <c r="C134" s="13" t="s">
        <v>2713</v>
      </c>
      <c r="D134" s="14" t="s">
        <v>1567</v>
      </c>
      <c r="E134" s="13" t="s">
        <v>4352</v>
      </c>
      <c r="F134" s="16">
        <v>2</v>
      </c>
      <c r="G134" s="14"/>
      <c r="H134" s="14"/>
      <c r="I134" s="14"/>
      <c r="J134" s="15" t="s">
        <v>1820</v>
      </c>
      <c r="K134" s="15" t="s">
        <v>1821</v>
      </c>
      <c r="L134" s="17" t="s">
        <v>2714</v>
      </c>
      <c r="M134" s="17" t="s">
        <v>2715</v>
      </c>
      <c r="N134" s="17" t="s">
        <v>1822</v>
      </c>
      <c r="O134" s="17" t="s">
        <v>84</v>
      </c>
      <c r="P134" t="str">
        <f t="shared" si="2"/>
        <v>市川六中中</v>
      </c>
    </row>
    <row r="135" spans="1:16" x14ac:dyDescent="0.2">
      <c r="A135" s="12">
        <v>2134</v>
      </c>
      <c r="B135" s="13" t="s">
        <v>2716</v>
      </c>
      <c r="C135" s="13" t="s">
        <v>2717</v>
      </c>
      <c r="D135" s="14" t="s">
        <v>1567</v>
      </c>
      <c r="E135" s="13" t="s">
        <v>4352</v>
      </c>
      <c r="F135" s="16">
        <v>2</v>
      </c>
      <c r="G135" s="14"/>
      <c r="H135" s="14"/>
      <c r="I135" s="14"/>
      <c r="J135" s="15" t="s">
        <v>1823</v>
      </c>
      <c r="K135" s="15" t="s">
        <v>1824</v>
      </c>
      <c r="L135" s="17" t="s">
        <v>1825</v>
      </c>
      <c r="M135" s="17" t="s">
        <v>2718</v>
      </c>
      <c r="N135" s="17" t="s">
        <v>1826</v>
      </c>
      <c r="O135" s="17" t="s">
        <v>84</v>
      </c>
      <c r="P135" t="str">
        <f t="shared" si="2"/>
        <v>市川六中中</v>
      </c>
    </row>
    <row r="136" spans="1:16" x14ac:dyDescent="0.2">
      <c r="A136" s="12">
        <v>2135</v>
      </c>
      <c r="B136" s="13" t="s">
        <v>2719</v>
      </c>
      <c r="C136" s="13" t="s">
        <v>2720</v>
      </c>
      <c r="D136" s="14" t="s">
        <v>1567</v>
      </c>
      <c r="E136" s="13" t="s">
        <v>4352</v>
      </c>
      <c r="F136" s="16">
        <v>2</v>
      </c>
      <c r="G136" s="14"/>
      <c r="H136" s="14"/>
      <c r="I136" s="14"/>
      <c r="J136" s="15" t="s">
        <v>208</v>
      </c>
      <c r="K136" s="15" t="s">
        <v>387</v>
      </c>
      <c r="L136" s="17" t="s">
        <v>210</v>
      </c>
      <c r="M136" s="17" t="s">
        <v>388</v>
      </c>
      <c r="N136" s="17" t="s">
        <v>1827</v>
      </c>
      <c r="O136" s="17" t="s">
        <v>84</v>
      </c>
      <c r="P136" t="str">
        <f t="shared" si="2"/>
        <v>市川六中中</v>
      </c>
    </row>
    <row r="137" spans="1:16" x14ac:dyDescent="0.2">
      <c r="A137" s="12">
        <v>2136</v>
      </c>
      <c r="B137" s="22" t="s">
        <v>2721</v>
      </c>
      <c r="C137" s="22" t="s">
        <v>2722</v>
      </c>
      <c r="D137" s="14" t="s">
        <v>1567</v>
      </c>
      <c r="E137" s="22" t="s">
        <v>4352</v>
      </c>
      <c r="F137" s="12">
        <v>2</v>
      </c>
      <c r="G137" s="14"/>
      <c r="H137" s="14"/>
      <c r="I137" s="23"/>
      <c r="J137" s="21" t="s">
        <v>1828</v>
      </c>
      <c r="K137" s="15" t="s">
        <v>1829</v>
      </c>
      <c r="L137" s="17" t="s">
        <v>1830</v>
      </c>
      <c r="M137" s="17" t="s">
        <v>1831</v>
      </c>
      <c r="N137" s="17" t="s">
        <v>1832</v>
      </c>
      <c r="O137" s="17" t="s">
        <v>84</v>
      </c>
      <c r="P137" t="str">
        <f t="shared" si="2"/>
        <v>市川六中中</v>
      </c>
    </row>
    <row r="138" spans="1:16" x14ac:dyDescent="0.2">
      <c r="A138" s="12">
        <v>2137</v>
      </c>
      <c r="B138" s="13" t="s">
        <v>2723</v>
      </c>
      <c r="C138" s="13" t="s">
        <v>2724</v>
      </c>
      <c r="D138" s="14" t="s">
        <v>1567</v>
      </c>
      <c r="E138" s="13" t="s">
        <v>4352</v>
      </c>
      <c r="F138" s="16">
        <v>2</v>
      </c>
      <c r="G138" s="14"/>
      <c r="H138" s="14"/>
      <c r="I138" s="14"/>
      <c r="J138" s="15" t="s">
        <v>1833</v>
      </c>
      <c r="K138" s="15" t="s">
        <v>166</v>
      </c>
      <c r="L138" s="17" t="s">
        <v>2725</v>
      </c>
      <c r="M138" s="17" t="s">
        <v>167</v>
      </c>
      <c r="N138" s="17" t="s">
        <v>1834</v>
      </c>
      <c r="O138" s="17" t="s">
        <v>84</v>
      </c>
      <c r="P138" t="str">
        <f t="shared" si="2"/>
        <v>市川六中中</v>
      </c>
    </row>
    <row r="139" spans="1:16" x14ac:dyDescent="0.2">
      <c r="A139" s="12">
        <v>2138</v>
      </c>
      <c r="B139" s="13" t="s">
        <v>2726</v>
      </c>
      <c r="C139" s="13" t="s">
        <v>2727</v>
      </c>
      <c r="D139" s="14" t="s">
        <v>1567</v>
      </c>
      <c r="E139" s="13" t="s">
        <v>4352</v>
      </c>
      <c r="F139" s="16">
        <v>2</v>
      </c>
      <c r="G139" s="14"/>
      <c r="H139" s="14"/>
      <c r="I139" s="14"/>
      <c r="J139" s="15" t="s">
        <v>1835</v>
      </c>
      <c r="K139" s="15" t="s">
        <v>903</v>
      </c>
      <c r="L139" s="17" t="s">
        <v>1836</v>
      </c>
      <c r="M139" s="17" t="s">
        <v>905</v>
      </c>
      <c r="N139" s="17" t="s">
        <v>1837</v>
      </c>
      <c r="O139" s="17" t="s">
        <v>84</v>
      </c>
      <c r="P139" t="str">
        <f t="shared" si="2"/>
        <v>市川六中中</v>
      </c>
    </row>
    <row r="140" spans="1:16" x14ac:dyDescent="0.2">
      <c r="A140" s="12">
        <v>2139</v>
      </c>
      <c r="B140" s="13" t="s">
        <v>2728</v>
      </c>
      <c r="C140" s="13" t="s">
        <v>2729</v>
      </c>
      <c r="D140" s="14" t="s">
        <v>1567</v>
      </c>
      <c r="E140" s="13" t="s">
        <v>4352</v>
      </c>
      <c r="F140" s="16">
        <v>2</v>
      </c>
      <c r="G140" s="14"/>
      <c r="H140" s="14"/>
      <c r="I140" s="14"/>
      <c r="J140" s="15" t="s">
        <v>730</v>
      </c>
      <c r="K140" s="15" t="s">
        <v>2730</v>
      </c>
      <c r="L140" s="17" t="s">
        <v>731</v>
      </c>
      <c r="M140" s="17" t="s">
        <v>1838</v>
      </c>
      <c r="N140" s="17" t="s">
        <v>1839</v>
      </c>
      <c r="O140" s="17" t="s">
        <v>84</v>
      </c>
      <c r="P140" t="str">
        <f t="shared" si="2"/>
        <v>市川六中中</v>
      </c>
    </row>
    <row r="141" spans="1:16" x14ac:dyDescent="0.2">
      <c r="A141" s="12">
        <v>2140</v>
      </c>
      <c r="B141" s="13" t="s">
        <v>2731</v>
      </c>
      <c r="C141" s="13" t="s">
        <v>2732</v>
      </c>
      <c r="D141" s="14" t="s">
        <v>1567</v>
      </c>
      <c r="E141" s="13" t="s">
        <v>4352</v>
      </c>
      <c r="F141" s="16">
        <v>2</v>
      </c>
      <c r="G141" s="14"/>
      <c r="H141" s="14"/>
      <c r="I141" s="14"/>
      <c r="J141" s="15" t="s">
        <v>1840</v>
      </c>
      <c r="K141" s="15" t="s">
        <v>1841</v>
      </c>
      <c r="L141" s="17" t="s">
        <v>1842</v>
      </c>
      <c r="M141" s="17" t="s">
        <v>1843</v>
      </c>
      <c r="N141" s="17" t="s">
        <v>1844</v>
      </c>
      <c r="O141" s="17" t="s">
        <v>84</v>
      </c>
      <c r="P141" t="str">
        <f t="shared" si="2"/>
        <v>市川六中中</v>
      </c>
    </row>
    <row r="142" spans="1:16" x14ac:dyDescent="0.2">
      <c r="A142" s="12">
        <v>2141</v>
      </c>
      <c r="B142" s="13" t="s">
        <v>2696</v>
      </c>
      <c r="C142" s="13" t="s">
        <v>2733</v>
      </c>
      <c r="D142" s="14" t="s">
        <v>1567</v>
      </c>
      <c r="E142" s="13" t="s">
        <v>4352</v>
      </c>
      <c r="F142" s="16">
        <v>3</v>
      </c>
      <c r="G142" s="14"/>
      <c r="H142" s="14"/>
      <c r="I142" s="14"/>
      <c r="J142" s="15" t="s">
        <v>726</v>
      </c>
      <c r="K142" s="15" t="s">
        <v>379</v>
      </c>
      <c r="L142" s="17" t="s">
        <v>728</v>
      </c>
      <c r="M142" s="17" t="s">
        <v>380</v>
      </c>
      <c r="N142" s="17" t="s">
        <v>1098</v>
      </c>
      <c r="O142" s="17" t="s">
        <v>84</v>
      </c>
      <c r="P142" t="str">
        <f t="shared" si="2"/>
        <v>市川六中中</v>
      </c>
    </row>
    <row r="143" spans="1:16" x14ac:dyDescent="0.2">
      <c r="A143" s="12">
        <v>2142</v>
      </c>
      <c r="B143" s="13" t="s">
        <v>2734</v>
      </c>
      <c r="C143" s="13" t="s">
        <v>2735</v>
      </c>
      <c r="D143" s="14" t="s">
        <v>1567</v>
      </c>
      <c r="E143" s="13" t="s">
        <v>4352</v>
      </c>
      <c r="F143" s="16">
        <v>3</v>
      </c>
      <c r="G143" s="14"/>
      <c r="H143" s="14"/>
      <c r="I143" s="14"/>
      <c r="J143" s="15" t="s">
        <v>742</v>
      </c>
      <c r="K143" s="15" t="s">
        <v>126</v>
      </c>
      <c r="L143" s="17" t="s">
        <v>743</v>
      </c>
      <c r="M143" s="17" t="s">
        <v>127</v>
      </c>
      <c r="N143" s="17" t="s">
        <v>1592</v>
      </c>
      <c r="O143" s="17" t="s">
        <v>84</v>
      </c>
      <c r="P143" t="str">
        <f t="shared" si="2"/>
        <v>市川六中中</v>
      </c>
    </row>
    <row r="144" spans="1:16" x14ac:dyDescent="0.2">
      <c r="A144" s="12">
        <v>2143</v>
      </c>
      <c r="B144" s="13" t="s">
        <v>2736</v>
      </c>
      <c r="C144" s="13" t="s">
        <v>2737</v>
      </c>
      <c r="D144" s="14" t="s">
        <v>1567</v>
      </c>
      <c r="E144" s="13" t="s">
        <v>4353</v>
      </c>
      <c r="F144" s="16">
        <v>2</v>
      </c>
      <c r="G144" s="14"/>
      <c r="H144" s="14"/>
      <c r="I144" s="14"/>
      <c r="J144" s="15" t="s">
        <v>2324</v>
      </c>
      <c r="K144" s="15" t="s">
        <v>2325</v>
      </c>
      <c r="L144" s="17" t="s">
        <v>2326</v>
      </c>
      <c r="M144" s="17" t="s">
        <v>2327</v>
      </c>
      <c r="N144" s="17" t="s">
        <v>2262</v>
      </c>
      <c r="O144" s="17" t="s">
        <v>84</v>
      </c>
      <c r="P144" t="str">
        <f t="shared" si="2"/>
        <v>昭和学院中中</v>
      </c>
    </row>
    <row r="145" spans="1:16" x14ac:dyDescent="0.2">
      <c r="A145" s="12">
        <v>2144</v>
      </c>
      <c r="B145" s="22" t="s">
        <v>2583</v>
      </c>
      <c r="C145" s="13" t="s">
        <v>2738</v>
      </c>
      <c r="D145" s="14" t="s">
        <v>1567</v>
      </c>
      <c r="E145" s="13" t="s">
        <v>4353</v>
      </c>
      <c r="F145" s="16">
        <v>2</v>
      </c>
      <c r="G145" s="14"/>
      <c r="H145" s="14"/>
      <c r="I145" s="14"/>
      <c r="J145" s="15" t="s">
        <v>537</v>
      </c>
      <c r="K145" s="15" t="s">
        <v>192</v>
      </c>
      <c r="L145" s="17" t="s">
        <v>2328</v>
      </c>
      <c r="M145" s="17" t="s">
        <v>193</v>
      </c>
      <c r="N145" s="17" t="s">
        <v>2329</v>
      </c>
      <c r="O145" s="17" t="s">
        <v>84</v>
      </c>
      <c r="P145" t="str">
        <f t="shared" si="2"/>
        <v>昭和学院中中</v>
      </c>
    </row>
    <row r="146" spans="1:16" x14ac:dyDescent="0.2">
      <c r="A146" s="12">
        <v>2145</v>
      </c>
      <c r="B146" s="22" t="s">
        <v>2739</v>
      </c>
      <c r="C146" s="13" t="s">
        <v>2740</v>
      </c>
      <c r="D146" s="14" t="s">
        <v>1567</v>
      </c>
      <c r="E146" s="13" t="s">
        <v>4354</v>
      </c>
      <c r="F146" s="16">
        <v>3</v>
      </c>
      <c r="G146" s="14"/>
      <c r="H146" s="14"/>
      <c r="I146" s="14"/>
      <c r="J146" s="15" t="s">
        <v>587</v>
      </c>
      <c r="K146" s="15" t="s">
        <v>126</v>
      </c>
      <c r="L146" s="17" t="s">
        <v>588</v>
      </c>
      <c r="M146" s="17" t="s">
        <v>127</v>
      </c>
      <c r="N146" s="17" t="s">
        <v>589</v>
      </c>
      <c r="O146" s="17" t="s">
        <v>84</v>
      </c>
      <c r="P146" t="str">
        <f t="shared" si="2"/>
        <v>大洲中中</v>
      </c>
    </row>
    <row r="147" spans="1:16" x14ac:dyDescent="0.2">
      <c r="A147" s="12">
        <v>2146</v>
      </c>
      <c r="B147" s="22" t="s">
        <v>2741</v>
      </c>
      <c r="C147" s="13" t="s">
        <v>2742</v>
      </c>
      <c r="D147" s="14" t="s">
        <v>1567</v>
      </c>
      <c r="E147" s="13" t="s">
        <v>4354</v>
      </c>
      <c r="F147" s="16">
        <v>3</v>
      </c>
      <c r="G147" s="14"/>
      <c r="H147" s="14"/>
      <c r="I147" s="14"/>
      <c r="J147" s="15" t="s">
        <v>592</v>
      </c>
      <c r="K147" s="15" t="s">
        <v>593</v>
      </c>
      <c r="L147" s="17" t="s">
        <v>594</v>
      </c>
      <c r="M147" s="17" t="s">
        <v>595</v>
      </c>
      <c r="N147" s="17" t="s">
        <v>596</v>
      </c>
      <c r="O147" s="17" t="s">
        <v>84</v>
      </c>
      <c r="P147" t="str">
        <f t="shared" si="2"/>
        <v>大洲中中</v>
      </c>
    </row>
    <row r="148" spans="1:16" x14ac:dyDescent="0.2">
      <c r="A148" s="12">
        <v>2147</v>
      </c>
      <c r="B148" s="22" t="s">
        <v>597</v>
      </c>
      <c r="C148" s="13" t="s">
        <v>598</v>
      </c>
      <c r="D148" s="14" t="s">
        <v>1567</v>
      </c>
      <c r="E148" s="13" t="s">
        <v>4354</v>
      </c>
      <c r="F148" s="16">
        <v>3</v>
      </c>
      <c r="G148" s="14"/>
      <c r="H148" s="14"/>
      <c r="I148" s="14"/>
      <c r="J148" s="15" t="s">
        <v>599</v>
      </c>
      <c r="K148" s="15" t="s">
        <v>2743</v>
      </c>
      <c r="L148" s="17" t="s">
        <v>600</v>
      </c>
      <c r="M148" s="17" t="s">
        <v>601</v>
      </c>
      <c r="N148" s="17" t="s">
        <v>602</v>
      </c>
      <c r="O148" s="17" t="s">
        <v>84</v>
      </c>
      <c r="P148" t="str">
        <f t="shared" si="2"/>
        <v>大洲中中</v>
      </c>
    </row>
    <row r="149" spans="1:16" x14ac:dyDescent="0.2">
      <c r="A149" s="12">
        <v>2148</v>
      </c>
      <c r="B149" s="22" t="s">
        <v>2614</v>
      </c>
      <c r="C149" s="13" t="s">
        <v>2744</v>
      </c>
      <c r="D149" s="14" t="s">
        <v>1567</v>
      </c>
      <c r="E149" s="13" t="s">
        <v>4354</v>
      </c>
      <c r="F149" s="16">
        <v>3</v>
      </c>
      <c r="G149" s="14"/>
      <c r="H149" s="14"/>
      <c r="I149" s="14"/>
      <c r="J149" s="15" t="s">
        <v>327</v>
      </c>
      <c r="K149" s="15" t="s">
        <v>209</v>
      </c>
      <c r="L149" s="17" t="s">
        <v>603</v>
      </c>
      <c r="M149" s="17" t="s">
        <v>211</v>
      </c>
      <c r="N149" s="17" t="s">
        <v>604</v>
      </c>
      <c r="O149" s="17" t="s">
        <v>84</v>
      </c>
      <c r="P149" t="str">
        <f t="shared" si="2"/>
        <v>大洲中中</v>
      </c>
    </row>
    <row r="150" spans="1:16" x14ac:dyDescent="0.2">
      <c r="A150" s="12">
        <v>2149</v>
      </c>
      <c r="B150" s="22" t="s">
        <v>2745</v>
      </c>
      <c r="C150" s="13" t="s">
        <v>2746</v>
      </c>
      <c r="D150" s="14" t="s">
        <v>1567</v>
      </c>
      <c r="E150" s="13" t="s">
        <v>4354</v>
      </c>
      <c r="F150" s="16">
        <v>3</v>
      </c>
      <c r="G150" s="14"/>
      <c r="H150" s="14"/>
      <c r="I150" s="14"/>
      <c r="J150" s="15" t="s">
        <v>605</v>
      </c>
      <c r="K150" s="15" t="s">
        <v>348</v>
      </c>
      <c r="L150" s="17" t="s">
        <v>606</v>
      </c>
      <c r="M150" s="17" t="s">
        <v>349</v>
      </c>
      <c r="N150" s="17" t="s">
        <v>607</v>
      </c>
      <c r="O150" s="17" t="s">
        <v>84</v>
      </c>
      <c r="P150" t="str">
        <f t="shared" si="2"/>
        <v>大洲中中</v>
      </c>
    </row>
    <row r="151" spans="1:16" x14ac:dyDescent="0.2">
      <c r="A151" s="12">
        <v>2150</v>
      </c>
      <c r="B151" s="22" t="s">
        <v>2747</v>
      </c>
      <c r="C151" s="13" t="s">
        <v>2748</v>
      </c>
      <c r="D151" s="14" t="s">
        <v>1567</v>
      </c>
      <c r="E151" s="13" t="s">
        <v>4354</v>
      </c>
      <c r="F151" s="16">
        <v>2</v>
      </c>
      <c r="G151" s="14"/>
      <c r="H151" s="14"/>
      <c r="I151" s="14"/>
      <c r="J151" s="15" t="s">
        <v>1997</v>
      </c>
      <c r="K151" s="15" t="s">
        <v>909</v>
      </c>
      <c r="L151" s="17" t="s">
        <v>1998</v>
      </c>
      <c r="M151" s="17" t="s">
        <v>2230</v>
      </c>
      <c r="N151" s="17" t="s">
        <v>2231</v>
      </c>
      <c r="O151" s="17" t="s">
        <v>84</v>
      </c>
      <c r="P151" t="str">
        <f t="shared" si="2"/>
        <v>大洲中中</v>
      </c>
    </row>
    <row r="152" spans="1:16" x14ac:dyDescent="0.2">
      <c r="A152" s="12">
        <v>2151</v>
      </c>
      <c r="B152" s="22" t="s">
        <v>2749</v>
      </c>
      <c r="C152" s="13" t="s">
        <v>2750</v>
      </c>
      <c r="D152" s="14" t="s">
        <v>1567</v>
      </c>
      <c r="E152" s="13" t="s">
        <v>4354</v>
      </c>
      <c r="F152" s="16">
        <v>2</v>
      </c>
      <c r="G152" s="14"/>
      <c r="H152" s="14"/>
      <c r="I152" s="14"/>
      <c r="J152" s="15" t="s">
        <v>2305</v>
      </c>
      <c r="K152" s="15" t="s">
        <v>130</v>
      </c>
      <c r="L152" s="17" t="s">
        <v>2306</v>
      </c>
      <c r="M152" s="17" t="s">
        <v>2307</v>
      </c>
      <c r="N152" s="17" t="s">
        <v>2308</v>
      </c>
      <c r="O152" s="17" t="s">
        <v>84</v>
      </c>
      <c r="P152" t="str">
        <f t="shared" si="2"/>
        <v>大洲中中</v>
      </c>
    </row>
    <row r="153" spans="1:16" x14ac:dyDescent="0.2">
      <c r="A153" s="12">
        <v>2152</v>
      </c>
      <c r="B153" s="13" t="s">
        <v>2751</v>
      </c>
      <c r="C153" s="13" t="s">
        <v>2752</v>
      </c>
      <c r="D153" s="14" t="s">
        <v>1567</v>
      </c>
      <c r="E153" s="13" t="s">
        <v>4355</v>
      </c>
      <c r="F153" s="16">
        <v>2</v>
      </c>
      <c r="G153" s="14"/>
      <c r="H153" s="14"/>
      <c r="I153" s="14"/>
      <c r="J153" s="15" t="s">
        <v>2182</v>
      </c>
      <c r="K153" s="15" t="s">
        <v>262</v>
      </c>
      <c r="L153" s="17" t="s">
        <v>2183</v>
      </c>
      <c r="M153" s="17" t="s">
        <v>263</v>
      </c>
      <c r="N153" s="17" t="s">
        <v>2184</v>
      </c>
      <c r="O153" s="17" t="s">
        <v>84</v>
      </c>
      <c r="P153" t="str">
        <f t="shared" si="2"/>
        <v>筑波大聴覚中中</v>
      </c>
    </row>
    <row r="154" spans="1:16" x14ac:dyDescent="0.2">
      <c r="A154" s="12">
        <v>2153</v>
      </c>
      <c r="B154" s="13" t="s">
        <v>2753</v>
      </c>
      <c r="C154" s="13" t="s">
        <v>2754</v>
      </c>
      <c r="D154" s="14" t="s">
        <v>1567</v>
      </c>
      <c r="E154" s="13" t="s">
        <v>4355</v>
      </c>
      <c r="F154" s="16">
        <v>2</v>
      </c>
      <c r="G154" s="14"/>
      <c r="H154" s="14"/>
      <c r="I154" s="14"/>
      <c r="J154" s="15" t="s">
        <v>197</v>
      </c>
      <c r="K154" s="15" t="s">
        <v>2185</v>
      </c>
      <c r="L154" s="17" t="s">
        <v>198</v>
      </c>
      <c r="M154" s="17" t="s">
        <v>2186</v>
      </c>
      <c r="N154" s="17" t="s">
        <v>2187</v>
      </c>
      <c r="O154" s="17" t="s">
        <v>84</v>
      </c>
      <c r="P154" t="str">
        <f t="shared" si="2"/>
        <v>筑波大聴覚中中</v>
      </c>
    </row>
    <row r="155" spans="1:16" x14ac:dyDescent="0.2">
      <c r="A155" s="12">
        <v>2154</v>
      </c>
      <c r="B155" s="13" t="s">
        <v>2755</v>
      </c>
      <c r="C155" s="13" t="s">
        <v>2756</v>
      </c>
      <c r="D155" s="14" t="s">
        <v>1567</v>
      </c>
      <c r="E155" s="13" t="s">
        <v>4368</v>
      </c>
      <c r="F155" s="16">
        <v>3</v>
      </c>
      <c r="G155" s="14"/>
      <c r="H155" s="14"/>
      <c r="I155" s="14"/>
      <c r="J155" s="15" t="s">
        <v>955</v>
      </c>
      <c r="K155" s="15" t="s">
        <v>956</v>
      </c>
      <c r="L155" s="17" t="s">
        <v>957</v>
      </c>
      <c r="M155" s="17" t="s">
        <v>958</v>
      </c>
      <c r="N155" s="17" t="s">
        <v>959</v>
      </c>
      <c r="O155" s="17" t="s">
        <v>84</v>
      </c>
      <c r="P155" t="str">
        <f t="shared" si="2"/>
        <v>南行徳中中</v>
      </c>
    </row>
    <row r="156" spans="1:16" x14ac:dyDescent="0.2">
      <c r="A156" s="12">
        <v>2155</v>
      </c>
      <c r="B156" s="13" t="s">
        <v>2757</v>
      </c>
      <c r="C156" s="13" t="s">
        <v>2758</v>
      </c>
      <c r="D156" s="14" t="s">
        <v>1567</v>
      </c>
      <c r="E156" s="13" t="s">
        <v>4368</v>
      </c>
      <c r="F156" s="16">
        <v>3</v>
      </c>
      <c r="G156" s="14"/>
      <c r="H156" s="14"/>
      <c r="I156" s="14"/>
      <c r="J156" s="15" t="s">
        <v>362</v>
      </c>
      <c r="K156" s="15" t="s">
        <v>2759</v>
      </c>
      <c r="L156" s="17" t="s">
        <v>363</v>
      </c>
      <c r="M156" s="17" t="s">
        <v>2760</v>
      </c>
      <c r="N156" s="17" t="s">
        <v>2761</v>
      </c>
      <c r="O156" s="17" t="s">
        <v>84</v>
      </c>
      <c r="P156" t="str">
        <f t="shared" si="2"/>
        <v>南行徳中中</v>
      </c>
    </row>
    <row r="157" spans="1:16" x14ac:dyDescent="0.2">
      <c r="A157" s="12">
        <v>2156</v>
      </c>
      <c r="B157" s="13" t="s">
        <v>2762</v>
      </c>
      <c r="C157" s="13" t="s">
        <v>2763</v>
      </c>
      <c r="D157" s="14" t="s">
        <v>1567</v>
      </c>
      <c r="E157" s="13" t="s">
        <v>4358</v>
      </c>
      <c r="F157" s="16">
        <v>3</v>
      </c>
      <c r="G157" s="14"/>
      <c r="H157" s="14"/>
      <c r="I157" s="14"/>
      <c r="J157" s="15" t="s">
        <v>275</v>
      </c>
      <c r="K157" s="15" t="s">
        <v>510</v>
      </c>
      <c r="L157" s="17" t="s">
        <v>276</v>
      </c>
      <c r="M157" s="17" t="s">
        <v>511</v>
      </c>
      <c r="N157" s="17" t="s">
        <v>512</v>
      </c>
      <c r="O157" s="17" t="s">
        <v>84</v>
      </c>
      <c r="P157" t="str">
        <f t="shared" si="2"/>
        <v>日出学園中中</v>
      </c>
    </row>
    <row r="158" spans="1:16" x14ac:dyDescent="0.2">
      <c r="A158" s="12">
        <v>2157</v>
      </c>
      <c r="B158" s="13" t="s">
        <v>2764</v>
      </c>
      <c r="C158" s="13" t="s">
        <v>2765</v>
      </c>
      <c r="D158" s="14" t="s">
        <v>1567</v>
      </c>
      <c r="E158" s="13" t="s">
        <v>4358</v>
      </c>
      <c r="F158" s="16">
        <v>3</v>
      </c>
      <c r="G158" s="14"/>
      <c r="H158" s="14"/>
      <c r="I158" s="14"/>
      <c r="J158" s="15" t="s">
        <v>513</v>
      </c>
      <c r="K158" s="15" t="s">
        <v>166</v>
      </c>
      <c r="L158" s="17" t="s">
        <v>514</v>
      </c>
      <c r="M158" s="17" t="s">
        <v>167</v>
      </c>
      <c r="N158" s="17" t="s">
        <v>515</v>
      </c>
      <c r="O158" s="17" t="s">
        <v>84</v>
      </c>
      <c r="P158" t="str">
        <f t="shared" si="2"/>
        <v>日出学園中中</v>
      </c>
    </row>
    <row r="159" spans="1:16" x14ac:dyDescent="0.2">
      <c r="A159" s="12">
        <v>2158</v>
      </c>
      <c r="B159" s="22" t="s">
        <v>2766</v>
      </c>
      <c r="C159" s="13" t="s">
        <v>2767</v>
      </c>
      <c r="D159" s="14" t="s">
        <v>1567</v>
      </c>
      <c r="E159" s="13" t="s">
        <v>4358</v>
      </c>
      <c r="F159" s="16">
        <v>3</v>
      </c>
      <c r="G159" s="14"/>
      <c r="H159" s="14"/>
      <c r="I159" s="14"/>
      <c r="J159" s="15" t="s">
        <v>516</v>
      </c>
      <c r="K159" s="15" t="s">
        <v>517</v>
      </c>
      <c r="L159" s="17" t="s">
        <v>518</v>
      </c>
      <c r="M159" s="17" t="s">
        <v>519</v>
      </c>
      <c r="N159" s="17" t="s">
        <v>478</v>
      </c>
      <c r="O159" s="17" t="s">
        <v>84</v>
      </c>
      <c r="P159" t="str">
        <f t="shared" si="2"/>
        <v>日出学園中中</v>
      </c>
    </row>
    <row r="160" spans="1:16" x14ac:dyDescent="0.2">
      <c r="A160" s="12">
        <v>2159</v>
      </c>
      <c r="B160" s="22" t="s">
        <v>2768</v>
      </c>
      <c r="C160" s="13" t="s">
        <v>2769</v>
      </c>
      <c r="D160" s="14" t="s">
        <v>1567</v>
      </c>
      <c r="E160" s="13" t="s">
        <v>4358</v>
      </c>
      <c r="F160" s="16">
        <v>3</v>
      </c>
      <c r="G160" s="14"/>
      <c r="H160" s="14"/>
      <c r="I160" s="14"/>
      <c r="J160" s="15" t="s">
        <v>520</v>
      </c>
      <c r="K160" s="15" t="s">
        <v>383</v>
      </c>
      <c r="L160" s="17" t="s">
        <v>521</v>
      </c>
      <c r="M160" s="17" t="s">
        <v>384</v>
      </c>
      <c r="N160" s="17" t="s">
        <v>522</v>
      </c>
      <c r="O160" s="17" t="s">
        <v>84</v>
      </c>
      <c r="P160" t="str">
        <f t="shared" si="2"/>
        <v>日出学園中中</v>
      </c>
    </row>
    <row r="161" spans="1:16" x14ac:dyDescent="0.2">
      <c r="A161" s="12">
        <v>2160</v>
      </c>
      <c r="B161" s="22" t="s">
        <v>3778</v>
      </c>
      <c r="C161" s="13" t="s">
        <v>3779</v>
      </c>
      <c r="D161" s="14" t="s">
        <v>139</v>
      </c>
      <c r="E161" s="13" t="s">
        <v>4358</v>
      </c>
      <c r="F161" s="16">
        <v>1</v>
      </c>
      <c r="G161" s="14" t="s">
        <v>3316</v>
      </c>
      <c r="H161" s="14" t="s">
        <v>441</v>
      </c>
      <c r="I161" s="14"/>
      <c r="J161" s="15" t="s">
        <v>3780</v>
      </c>
      <c r="K161" s="15" t="s">
        <v>264</v>
      </c>
      <c r="L161" s="17" t="s">
        <v>3781</v>
      </c>
      <c r="M161" s="17" t="s">
        <v>265</v>
      </c>
      <c r="N161" s="17" t="s">
        <v>3702</v>
      </c>
      <c r="O161" s="17" t="s">
        <v>84</v>
      </c>
      <c r="P161" t="str">
        <f t="shared" si="2"/>
        <v>日出学園中中</v>
      </c>
    </row>
    <row r="162" spans="1:16" x14ac:dyDescent="0.2">
      <c r="A162" s="12">
        <v>2161</v>
      </c>
      <c r="B162" s="13" t="s">
        <v>524</v>
      </c>
      <c r="C162" s="13" t="s">
        <v>525</v>
      </c>
      <c r="D162" s="14" t="s">
        <v>1567</v>
      </c>
      <c r="E162" s="13" t="s">
        <v>4358</v>
      </c>
      <c r="F162" s="16">
        <v>3</v>
      </c>
      <c r="G162" s="14"/>
      <c r="H162" s="14"/>
      <c r="I162" s="14"/>
      <c r="J162" s="15" t="s">
        <v>526</v>
      </c>
      <c r="K162" s="15" t="s">
        <v>527</v>
      </c>
      <c r="L162" s="17" t="s">
        <v>528</v>
      </c>
      <c r="M162" s="17" t="s">
        <v>529</v>
      </c>
      <c r="N162" s="17" t="s">
        <v>530</v>
      </c>
      <c r="O162" s="17" t="s">
        <v>84</v>
      </c>
      <c r="P162" t="str">
        <f t="shared" si="2"/>
        <v>日出学園中中</v>
      </c>
    </row>
    <row r="163" spans="1:16" x14ac:dyDescent="0.2">
      <c r="A163" s="12">
        <v>2162</v>
      </c>
      <c r="B163" s="13" t="s">
        <v>792</v>
      </c>
      <c r="C163" s="13" t="s">
        <v>793</v>
      </c>
      <c r="D163" s="14" t="s">
        <v>1567</v>
      </c>
      <c r="E163" s="13" t="s">
        <v>4358</v>
      </c>
      <c r="F163" s="16">
        <v>3</v>
      </c>
      <c r="G163" s="14"/>
      <c r="H163" s="14"/>
      <c r="I163" s="14"/>
      <c r="J163" s="15" t="s">
        <v>92</v>
      </c>
      <c r="K163" s="15" t="s">
        <v>696</v>
      </c>
      <c r="L163" s="17" t="s">
        <v>94</v>
      </c>
      <c r="M163" s="17" t="s">
        <v>698</v>
      </c>
      <c r="N163" s="17" t="s">
        <v>794</v>
      </c>
      <c r="O163" s="17" t="s">
        <v>84</v>
      </c>
      <c r="P163" t="str">
        <f t="shared" si="2"/>
        <v>日出学園中中</v>
      </c>
    </row>
    <row r="164" spans="1:16" x14ac:dyDescent="0.2">
      <c r="A164" s="12">
        <v>2163</v>
      </c>
      <c r="B164" s="13" t="s">
        <v>662</v>
      </c>
      <c r="C164" s="13" t="s">
        <v>1636</v>
      </c>
      <c r="D164" s="14" t="s">
        <v>1567</v>
      </c>
      <c r="E164" s="13" t="s">
        <v>4358</v>
      </c>
      <c r="F164" s="16">
        <v>2</v>
      </c>
      <c r="G164" s="14"/>
      <c r="H164" s="14"/>
      <c r="I164" s="14"/>
      <c r="J164" s="15" t="s">
        <v>664</v>
      </c>
      <c r="K164" s="15" t="s">
        <v>1637</v>
      </c>
      <c r="L164" s="17" t="s">
        <v>666</v>
      </c>
      <c r="M164" s="17" t="s">
        <v>1638</v>
      </c>
      <c r="N164" s="17" t="s">
        <v>1639</v>
      </c>
      <c r="O164" s="17" t="s">
        <v>84</v>
      </c>
      <c r="P164" t="str">
        <f t="shared" si="2"/>
        <v>日出学園中中</v>
      </c>
    </row>
    <row r="165" spans="1:16" x14ac:dyDescent="0.2">
      <c r="A165" s="12">
        <v>2164</v>
      </c>
      <c r="B165" s="13" t="s">
        <v>1640</v>
      </c>
      <c r="C165" s="13" t="s">
        <v>1641</v>
      </c>
      <c r="D165" s="14" t="s">
        <v>1567</v>
      </c>
      <c r="E165" s="13" t="s">
        <v>4358</v>
      </c>
      <c r="F165" s="16">
        <v>2</v>
      </c>
      <c r="G165" s="14"/>
      <c r="H165" s="14"/>
      <c r="I165" s="14"/>
      <c r="J165" s="15" t="s">
        <v>1642</v>
      </c>
      <c r="K165" s="15" t="s">
        <v>739</v>
      </c>
      <c r="L165" s="17" t="s">
        <v>1643</v>
      </c>
      <c r="M165" s="17" t="s">
        <v>741</v>
      </c>
      <c r="N165" s="17" t="s">
        <v>1644</v>
      </c>
      <c r="O165" s="17" t="s">
        <v>84</v>
      </c>
      <c r="P165" t="str">
        <f t="shared" si="2"/>
        <v>日出学園中中</v>
      </c>
    </row>
    <row r="166" spans="1:16" x14ac:dyDescent="0.2">
      <c r="A166" s="12">
        <v>2165</v>
      </c>
      <c r="B166" s="13" t="s">
        <v>2232</v>
      </c>
      <c r="C166" s="13" t="s">
        <v>2233</v>
      </c>
      <c r="D166" s="14" t="s">
        <v>1567</v>
      </c>
      <c r="E166" s="13" t="s">
        <v>4358</v>
      </c>
      <c r="F166" s="16">
        <v>3</v>
      </c>
      <c r="G166" s="14"/>
      <c r="H166" s="14"/>
      <c r="I166" s="14"/>
      <c r="J166" s="15" t="s">
        <v>3782</v>
      </c>
      <c r="K166" s="15" t="s">
        <v>126</v>
      </c>
      <c r="L166" s="17" t="s">
        <v>508</v>
      </c>
      <c r="M166" s="17" t="s">
        <v>127</v>
      </c>
      <c r="N166" s="17" t="s">
        <v>2234</v>
      </c>
      <c r="O166" s="17" t="s">
        <v>84</v>
      </c>
      <c r="P166" t="str">
        <f t="shared" si="2"/>
        <v>日出学園中中</v>
      </c>
    </row>
    <row r="167" spans="1:16" x14ac:dyDescent="0.2">
      <c r="A167" s="12">
        <v>2166</v>
      </c>
      <c r="B167" s="13" t="s">
        <v>2539</v>
      </c>
      <c r="C167" s="13" t="s">
        <v>2770</v>
      </c>
      <c r="D167" s="14" t="s">
        <v>1567</v>
      </c>
      <c r="E167" s="13" t="s">
        <v>4359</v>
      </c>
      <c r="F167" s="16">
        <v>3</v>
      </c>
      <c r="G167" s="14"/>
      <c r="H167" s="14"/>
      <c r="I167" s="14"/>
      <c r="J167" s="15" t="s">
        <v>182</v>
      </c>
      <c r="K167" s="15" t="s">
        <v>266</v>
      </c>
      <c r="L167" s="17" t="s">
        <v>184</v>
      </c>
      <c r="M167" s="17" t="s">
        <v>267</v>
      </c>
      <c r="N167" s="17" t="s">
        <v>585</v>
      </c>
      <c r="O167" s="17" t="s">
        <v>84</v>
      </c>
      <c r="P167" t="str">
        <f t="shared" si="2"/>
        <v>入船中中</v>
      </c>
    </row>
    <row r="168" spans="1:16" x14ac:dyDescent="0.2">
      <c r="A168" s="12">
        <v>2167</v>
      </c>
      <c r="B168" s="13" t="s">
        <v>2771</v>
      </c>
      <c r="C168" s="13" t="s">
        <v>2772</v>
      </c>
      <c r="D168" s="14" t="s">
        <v>1567</v>
      </c>
      <c r="E168" s="13" t="s">
        <v>4359</v>
      </c>
      <c r="F168" s="16">
        <v>3</v>
      </c>
      <c r="G168" s="14"/>
      <c r="H168" s="14"/>
      <c r="I168" s="14"/>
      <c r="J168" s="15" t="s">
        <v>289</v>
      </c>
      <c r="K168" s="15" t="s">
        <v>180</v>
      </c>
      <c r="L168" s="17" t="s">
        <v>290</v>
      </c>
      <c r="M168" s="17" t="s">
        <v>181</v>
      </c>
      <c r="N168" s="17" t="s">
        <v>586</v>
      </c>
      <c r="O168" s="17" t="s">
        <v>84</v>
      </c>
      <c r="P168" t="str">
        <f t="shared" si="2"/>
        <v>入船中中</v>
      </c>
    </row>
    <row r="169" spans="1:16" x14ac:dyDescent="0.2">
      <c r="A169" s="12">
        <v>2168</v>
      </c>
      <c r="B169" s="13" t="s">
        <v>2773</v>
      </c>
      <c r="C169" s="13" t="s">
        <v>2774</v>
      </c>
      <c r="D169" s="14" t="s">
        <v>1567</v>
      </c>
      <c r="E169" s="13" t="s">
        <v>4359</v>
      </c>
      <c r="F169" s="16">
        <v>2</v>
      </c>
      <c r="G169" s="14"/>
      <c r="H169" s="14"/>
      <c r="I169" s="14"/>
      <c r="J169" s="15" t="s">
        <v>1015</v>
      </c>
      <c r="K169" s="15" t="s">
        <v>264</v>
      </c>
      <c r="L169" s="17" t="s">
        <v>294</v>
      </c>
      <c r="M169" s="17" t="s">
        <v>265</v>
      </c>
      <c r="N169" s="17" t="s">
        <v>1754</v>
      </c>
      <c r="O169" s="17" t="s">
        <v>84</v>
      </c>
      <c r="P169" t="str">
        <f t="shared" si="2"/>
        <v>入船中中</v>
      </c>
    </row>
    <row r="170" spans="1:16" x14ac:dyDescent="0.2">
      <c r="A170" s="12">
        <v>2169</v>
      </c>
      <c r="B170" s="13" t="s">
        <v>792</v>
      </c>
      <c r="C170" s="13" t="s">
        <v>853</v>
      </c>
      <c r="D170" s="14" t="s">
        <v>1567</v>
      </c>
      <c r="E170" s="13" t="s">
        <v>4360</v>
      </c>
      <c r="F170" s="16">
        <v>3</v>
      </c>
      <c r="G170" s="14"/>
      <c r="H170" s="14"/>
      <c r="I170" s="14"/>
      <c r="J170" s="15" t="s">
        <v>92</v>
      </c>
      <c r="K170" s="15" t="s">
        <v>203</v>
      </c>
      <c r="L170" s="17" t="s">
        <v>94</v>
      </c>
      <c r="M170" s="17" t="s">
        <v>205</v>
      </c>
      <c r="N170" s="17" t="s">
        <v>1572</v>
      </c>
      <c r="O170" s="17" t="s">
        <v>84</v>
      </c>
      <c r="P170" t="str">
        <f t="shared" si="2"/>
        <v>美浜中中</v>
      </c>
    </row>
    <row r="171" spans="1:16" x14ac:dyDescent="0.2">
      <c r="A171" s="12">
        <v>2170</v>
      </c>
      <c r="B171" s="13" t="s">
        <v>854</v>
      </c>
      <c r="C171" s="13" t="s">
        <v>855</v>
      </c>
      <c r="D171" s="14" t="s">
        <v>1567</v>
      </c>
      <c r="E171" s="13" t="s">
        <v>4360</v>
      </c>
      <c r="F171" s="16">
        <v>3</v>
      </c>
      <c r="G171" s="14"/>
      <c r="H171" s="14"/>
      <c r="I171" s="14"/>
      <c r="J171" s="15" t="s">
        <v>1573</v>
      </c>
      <c r="K171" s="15" t="s">
        <v>235</v>
      </c>
      <c r="L171" s="17" t="s">
        <v>856</v>
      </c>
      <c r="M171" s="17" t="s">
        <v>236</v>
      </c>
      <c r="N171" s="17" t="s">
        <v>857</v>
      </c>
      <c r="O171" s="17" t="s">
        <v>84</v>
      </c>
      <c r="P171" t="str">
        <f t="shared" si="2"/>
        <v>美浜中中</v>
      </c>
    </row>
    <row r="172" spans="1:16" x14ac:dyDescent="0.2">
      <c r="A172" s="12">
        <v>2171</v>
      </c>
      <c r="B172" s="13" t="s">
        <v>858</v>
      </c>
      <c r="C172" s="13" t="s">
        <v>859</v>
      </c>
      <c r="D172" s="14" t="s">
        <v>1567</v>
      </c>
      <c r="E172" s="13" t="s">
        <v>4360</v>
      </c>
      <c r="F172" s="16">
        <v>3</v>
      </c>
      <c r="G172" s="14"/>
      <c r="H172" s="14"/>
      <c r="I172" s="14"/>
      <c r="J172" s="15" t="s">
        <v>212</v>
      </c>
      <c r="K172" s="15" t="s">
        <v>1574</v>
      </c>
      <c r="L172" s="17" t="s">
        <v>213</v>
      </c>
      <c r="M172" s="17" t="s">
        <v>860</v>
      </c>
      <c r="N172" s="17" t="s">
        <v>1575</v>
      </c>
      <c r="O172" s="17" t="s">
        <v>84</v>
      </c>
      <c r="P172" t="str">
        <f t="shared" si="2"/>
        <v>美浜中中</v>
      </c>
    </row>
    <row r="173" spans="1:16" x14ac:dyDescent="0.2">
      <c r="A173" s="12">
        <v>2172</v>
      </c>
      <c r="B173" s="13" t="s">
        <v>861</v>
      </c>
      <c r="C173" s="13" t="s">
        <v>862</v>
      </c>
      <c r="D173" s="14" t="s">
        <v>1567</v>
      </c>
      <c r="E173" s="13" t="s">
        <v>4360</v>
      </c>
      <c r="F173" s="16">
        <v>3</v>
      </c>
      <c r="G173" s="14"/>
      <c r="H173" s="14"/>
      <c r="I173" s="14"/>
      <c r="J173" s="15" t="s">
        <v>1576</v>
      </c>
      <c r="K173" s="15" t="s">
        <v>168</v>
      </c>
      <c r="L173" s="17" t="s">
        <v>863</v>
      </c>
      <c r="M173" s="17" t="s">
        <v>169</v>
      </c>
      <c r="N173" s="17" t="s">
        <v>1577</v>
      </c>
      <c r="O173" s="17" t="s">
        <v>84</v>
      </c>
      <c r="P173" t="str">
        <f t="shared" si="2"/>
        <v>美浜中中</v>
      </c>
    </row>
    <row r="174" spans="1:16" x14ac:dyDescent="0.2">
      <c r="A174" s="12">
        <v>2173</v>
      </c>
      <c r="B174" s="13" t="s">
        <v>864</v>
      </c>
      <c r="C174" s="13" t="s">
        <v>865</v>
      </c>
      <c r="D174" s="14" t="s">
        <v>1567</v>
      </c>
      <c r="E174" s="13" t="s">
        <v>4360</v>
      </c>
      <c r="F174" s="16">
        <v>3</v>
      </c>
      <c r="G174" s="14"/>
      <c r="H174" s="14"/>
      <c r="I174" s="14"/>
      <c r="J174" s="15" t="s">
        <v>430</v>
      </c>
      <c r="K174" s="15" t="s">
        <v>160</v>
      </c>
      <c r="L174" s="17" t="s">
        <v>767</v>
      </c>
      <c r="M174" s="17" t="s">
        <v>161</v>
      </c>
      <c r="N174" s="17" t="s">
        <v>1578</v>
      </c>
      <c r="O174" s="17" t="s">
        <v>84</v>
      </c>
      <c r="P174" t="str">
        <f t="shared" si="2"/>
        <v>美浜中中</v>
      </c>
    </row>
    <row r="175" spans="1:16" x14ac:dyDescent="0.2">
      <c r="A175" s="12">
        <v>2174</v>
      </c>
      <c r="B175" s="13" t="s">
        <v>866</v>
      </c>
      <c r="C175" s="13" t="s">
        <v>867</v>
      </c>
      <c r="D175" s="14" t="s">
        <v>1567</v>
      </c>
      <c r="E175" s="13" t="s">
        <v>4360</v>
      </c>
      <c r="F175" s="16">
        <v>3</v>
      </c>
      <c r="G175" s="14"/>
      <c r="H175" s="14"/>
      <c r="I175" s="14"/>
      <c r="J175" s="15" t="s">
        <v>868</v>
      </c>
      <c r="K175" s="15" t="s">
        <v>2775</v>
      </c>
      <c r="L175" s="17" t="s">
        <v>869</v>
      </c>
      <c r="M175" s="17" t="s">
        <v>2776</v>
      </c>
      <c r="N175" s="17" t="s">
        <v>870</v>
      </c>
      <c r="O175" s="17" t="s">
        <v>84</v>
      </c>
      <c r="P175" t="str">
        <f t="shared" si="2"/>
        <v>美浜中中</v>
      </c>
    </row>
    <row r="176" spans="1:16" x14ac:dyDescent="0.2">
      <c r="A176" s="12">
        <v>2175</v>
      </c>
      <c r="B176" s="13" t="s">
        <v>871</v>
      </c>
      <c r="C176" s="13" t="s">
        <v>872</v>
      </c>
      <c r="D176" s="14" t="s">
        <v>1567</v>
      </c>
      <c r="E176" s="13" t="s">
        <v>4360</v>
      </c>
      <c r="F176" s="16">
        <v>3</v>
      </c>
      <c r="G176" s="14"/>
      <c r="H176" s="14"/>
      <c r="I176" s="14"/>
      <c r="J176" s="15" t="s">
        <v>413</v>
      </c>
      <c r="K176" s="15" t="s">
        <v>180</v>
      </c>
      <c r="L176" s="17" t="s">
        <v>415</v>
      </c>
      <c r="M176" s="17" t="s">
        <v>181</v>
      </c>
      <c r="N176" s="17" t="s">
        <v>873</v>
      </c>
      <c r="O176" s="17" t="s">
        <v>84</v>
      </c>
      <c r="P176" t="str">
        <f t="shared" si="2"/>
        <v>美浜中中</v>
      </c>
    </row>
    <row r="177" spans="1:16" x14ac:dyDescent="0.2">
      <c r="A177" s="12">
        <v>2176</v>
      </c>
      <c r="B177" s="13" t="s">
        <v>204</v>
      </c>
      <c r="C177" s="13" t="s">
        <v>874</v>
      </c>
      <c r="D177" s="14" t="s">
        <v>1567</v>
      </c>
      <c r="E177" s="13" t="s">
        <v>4360</v>
      </c>
      <c r="F177" s="16">
        <v>3</v>
      </c>
      <c r="G177" s="14"/>
      <c r="H177" s="14"/>
      <c r="I177" s="14"/>
      <c r="J177" s="15" t="s">
        <v>133</v>
      </c>
      <c r="K177" s="15" t="s">
        <v>160</v>
      </c>
      <c r="L177" s="17" t="s">
        <v>135</v>
      </c>
      <c r="M177" s="17" t="s">
        <v>161</v>
      </c>
      <c r="N177" s="17" t="s">
        <v>875</v>
      </c>
      <c r="O177" s="17" t="s">
        <v>84</v>
      </c>
      <c r="P177" t="str">
        <f t="shared" si="2"/>
        <v>美浜中中</v>
      </c>
    </row>
    <row r="178" spans="1:16" x14ac:dyDescent="0.2">
      <c r="A178" s="12">
        <v>2177</v>
      </c>
      <c r="B178" s="13" t="s">
        <v>876</v>
      </c>
      <c r="C178" s="13" t="s">
        <v>877</v>
      </c>
      <c r="D178" s="14" t="s">
        <v>1567</v>
      </c>
      <c r="E178" s="13" t="s">
        <v>4360</v>
      </c>
      <c r="F178" s="16">
        <v>3</v>
      </c>
      <c r="G178" s="14"/>
      <c r="H178" s="14"/>
      <c r="I178" s="14"/>
      <c r="J178" s="15" t="s">
        <v>1579</v>
      </c>
      <c r="K178" s="15" t="s">
        <v>255</v>
      </c>
      <c r="L178" s="17" t="s">
        <v>878</v>
      </c>
      <c r="M178" s="17" t="s">
        <v>256</v>
      </c>
      <c r="N178" s="17" t="s">
        <v>879</v>
      </c>
      <c r="O178" s="17" t="s">
        <v>84</v>
      </c>
      <c r="P178" t="str">
        <f t="shared" si="2"/>
        <v>美浜中中</v>
      </c>
    </row>
    <row r="179" spans="1:16" x14ac:dyDescent="0.2">
      <c r="A179" s="12">
        <v>2178</v>
      </c>
      <c r="B179" s="13" t="s">
        <v>880</v>
      </c>
      <c r="C179" s="13" t="s">
        <v>881</v>
      </c>
      <c r="D179" s="14" t="s">
        <v>1567</v>
      </c>
      <c r="E179" s="13" t="s">
        <v>4360</v>
      </c>
      <c r="F179" s="16">
        <v>3</v>
      </c>
      <c r="G179" s="14"/>
      <c r="H179" s="14"/>
      <c r="I179" s="14"/>
      <c r="J179" s="15" t="s">
        <v>366</v>
      </c>
      <c r="K179" s="15" t="s">
        <v>796</v>
      </c>
      <c r="L179" s="17" t="s">
        <v>367</v>
      </c>
      <c r="M179" s="17" t="s">
        <v>797</v>
      </c>
      <c r="N179" s="17" t="s">
        <v>576</v>
      </c>
      <c r="O179" s="17" t="s">
        <v>84</v>
      </c>
      <c r="P179" t="str">
        <f t="shared" si="2"/>
        <v>美浜中中</v>
      </c>
    </row>
    <row r="180" spans="1:16" x14ac:dyDescent="0.2">
      <c r="A180" s="12">
        <v>2179</v>
      </c>
      <c r="B180" s="13" t="s">
        <v>864</v>
      </c>
      <c r="C180" s="13" t="s">
        <v>410</v>
      </c>
      <c r="D180" s="14" t="s">
        <v>1567</v>
      </c>
      <c r="E180" s="13" t="s">
        <v>4360</v>
      </c>
      <c r="F180" s="16">
        <v>3</v>
      </c>
      <c r="G180" s="14"/>
      <c r="H180" s="14"/>
      <c r="I180" s="14"/>
      <c r="J180" s="15" t="s">
        <v>430</v>
      </c>
      <c r="K180" s="15" t="s">
        <v>253</v>
      </c>
      <c r="L180" s="17" t="s">
        <v>767</v>
      </c>
      <c r="M180" s="17" t="s">
        <v>254</v>
      </c>
      <c r="N180" s="17" t="s">
        <v>1578</v>
      </c>
      <c r="O180" s="17" t="s">
        <v>84</v>
      </c>
      <c r="P180" t="str">
        <f t="shared" si="2"/>
        <v>美浜中中</v>
      </c>
    </row>
    <row r="181" spans="1:16" x14ac:dyDescent="0.2">
      <c r="A181" s="12">
        <v>2180</v>
      </c>
      <c r="B181" s="13" t="s">
        <v>4458</v>
      </c>
      <c r="C181" s="13" t="s">
        <v>1630</v>
      </c>
      <c r="D181" s="14" t="s">
        <v>1567</v>
      </c>
      <c r="E181" s="13" t="s">
        <v>4360</v>
      </c>
      <c r="F181" s="16">
        <v>3</v>
      </c>
      <c r="G181" s="14"/>
      <c r="H181" s="14"/>
      <c r="I181" s="14"/>
      <c r="J181" s="15" t="s">
        <v>1631</v>
      </c>
      <c r="K181" s="15" t="s">
        <v>1632</v>
      </c>
      <c r="L181" s="17" t="s">
        <v>1633</v>
      </c>
      <c r="M181" s="17" t="s">
        <v>1634</v>
      </c>
      <c r="N181" s="17" t="s">
        <v>1635</v>
      </c>
      <c r="O181" s="17" t="s">
        <v>84</v>
      </c>
      <c r="P181" t="str">
        <f t="shared" si="2"/>
        <v>美浜中中</v>
      </c>
    </row>
    <row r="182" spans="1:16" x14ac:dyDescent="0.2">
      <c r="A182" s="12">
        <v>2181</v>
      </c>
      <c r="B182" s="13" t="s">
        <v>4459</v>
      </c>
      <c r="C182" s="13" t="s">
        <v>2242</v>
      </c>
      <c r="D182" s="14" t="s">
        <v>1567</v>
      </c>
      <c r="E182" s="13" t="s">
        <v>4360</v>
      </c>
      <c r="F182" s="16">
        <v>2</v>
      </c>
      <c r="G182" s="14"/>
      <c r="H182" s="14"/>
      <c r="I182" s="14"/>
      <c r="J182" s="15" t="s">
        <v>1267</v>
      </c>
      <c r="K182" s="15" t="s">
        <v>97</v>
      </c>
      <c r="L182" s="17" t="s">
        <v>1268</v>
      </c>
      <c r="M182" s="17" t="s">
        <v>98</v>
      </c>
      <c r="N182" s="17" t="s">
        <v>2243</v>
      </c>
      <c r="O182" s="17" t="s">
        <v>84</v>
      </c>
      <c r="P182" t="str">
        <f t="shared" si="2"/>
        <v>美浜中中</v>
      </c>
    </row>
    <row r="183" spans="1:16" x14ac:dyDescent="0.2">
      <c r="A183" s="12">
        <v>2182</v>
      </c>
      <c r="B183" s="13" t="s">
        <v>4460</v>
      </c>
      <c r="C183" s="13" t="s">
        <v>2244</v>
      </c>
      <c r="D183" s="14" t="s">
        <v>1567</v>
      </c>
      <c r="E183" s="13" t="s">
        <v>4360</v>
      </c>
      <c r="F183" s="16">
        <v>2</v>
      </c>
      <c r="G183" s="14"/>
      <c r="H183" s="14"/>
      <c r="I183" s="14"/>
      <c r="J183" s="15" t="s">
        <v>2245</v>
      </c>
      <c r="K183" s="15" t="s">
        <v>2246</v>
      </c>
      <c r="L183" s="17" t="s">
        <v>2247</v>
      </c>
      <c r="M183" s="17" t="s">
        <v>2248</v>
      </c>
      <c r="N183" s="17" t="s">
        <v>2249</v>
      </c>
      <c r="O183" s="17" t="s">
        <v>84</v>
      </c>
      <c r="P183" t="str">
        <f t="shared" si="2"/>
        <v>美浜中中</v>
      </c>
    </row>
    <row r="184" spans="1:16" x14ac:dyDescent="0.2">
      <c r="A184" s="12">
        <v>2183</v>
      </c>
      <c r="B184" s="13" t="s">
        <v>4461</v>
      </c>
      <c r="C184" s="13" t="s">
        <v>2250</v>
      </c>
      <c r="D184" s="14" t="s">
        <v>1567</v>
      </c>
      <c r="E184" s="13" t="s">
        <v>4360</v>
      </c>
      <c r="F184" s="16">
        <v>2</v>
      </c>
      <c r="G184" s="14"/>
      <c r="H184" s="14"/>
      <c r="I184" s="14"/>
      <c r="J184" s="15" t="s">
        <v>2251</v>
      </c>
      <c r="K184" s="15" t="s">
        <v>392</v>
      </c>
      <c r="L184" s="17" t="s">
        <v>2252</v>
      </c>
      <c r="M184" s="17" t="s">
        <v>393</v>
      </c>
      <c r="N184" s="17" t="s">
        <v>2253</v>
      </c>
      <c r="O184" s="17" t="s">
        <v>84</v>
      </c>
      <c r="P184" t="str">
        <f t="shared" si="2"/>
        <v>美浜中中</v>
      </c>
    </row>
    <row r="185" spans="1:16" x14ac:dyDescent="0.2">
      <c r="A185" s="12">
        <v>2184</v>
      </c>
      <c r="B185" s="13" t="s">
        <v>4462</v>
      </c>
      <c r="C185" s="13" t="s">
        <v>2254</v>
      </c>
      <c r="D185" s="14" t="s">
        <v>1567</v>
      </c>
      <c r="E185" s="13" t="s">
        <v>4360</v>
      </c>
      <c r="F185" s="16">
        <v>2</v>
      </c>
      <c r="G185" s="14"/>
      <c r="H185" s="14"/>
      <c r="I185" s="14"/>
      <c r="J185" s="15" t="s">
        <v>1005</v>
      </c>
      <c r="K185" s="15" t="s">
        <v>116</v>
      </c>
      <c r="L185" s="17" t="s">
        <v>1007</v>
      </c>
      <c r="M185" s="17" t="s">
        <v>117</v>
      </c>
      <c r="N185" s="17" t="s">
        <v>2255</v>
      </c>
      <c r="O185" s="17" t="s">
        <v>84</v>
      </c>
      <c r="P185" t="str">
        <f t="shared" si="2"/>
        <v>美浜中中</v>
      </c>
    </row>
    <row r="186" spans="1:16" x14ac:dyDescent="0.2">
      <c r="A186" s="12">
        <v>2185</v>
      </c>
      <c r="B186" s="13" t="s">
        <v>2256</v>
      </c>
      <c r="C186" s="13" t="s">
        <v>2257</v>
      </c>
      <c r="D186" s="14" t="s">
        <v>1567</v>
      </c>
      <c r="E186" s="13" t="s">
        <v>4360</v>
      </c>
      <c r="F186" s="16">
        <v>2</v>
      </c>
      <c r="G186" s="14"/>
      <c r="H186" s="14"/>
      <c r="I186" s="14"/>
      <c r="J186" s="15" t="s">
        <v>2258</v>
      </c>
      <c r="K186" s="15" t="s">
        <v>180</v>
      </c>
      <c r="L186" s="17" t="s">
        <v>2259</v>
      </c>
      <c r="M186" s="17" t="s">
        <v>181</v>
      </c>
      <c r="N186" s="17" t="s">
        <v>2260</v>
      </c>
      <c r="O186" s="17" t="s">
        <v>84</v>
      </c>
      <c r="P186" t="str">
        <f t="shared" si="2"/>
        <v>美浜中中</v>
      </c>
    </row>
    <row r="187" spans="1:16" x14ac:dyDescent="0.2">
      <c r="A187" s="12">
        <v>2186</v>
      </c>
      <c r="B187" s="13" t="s">
        <v>2777</v>
      </c>
      <c r="C187" s="13" t="s">
        <v>655</v>
      </c>
      <c r="D187" s="14" t="s">
        <v>1567</v>
      </c>
      <c r="E187" s="13" t="s">
        <v>4360</v>
      </c>
      <c r="F187" s="16">
        <v>2</v>
      </c>
      <c r="G187" s="14"/>
      <c r="H187" s="14"/>
      <c r="I187" s="14"/>
      <c r="J187" s="15" t="s">
        <v>1080</v>
      </c>
      <c r="K187" s="15" t="s">
        <v>87</v>
      </c>
      <c r="L187" s="17" t="s">
        <v>1081</v>
      </c>
      <c r="M187" s="17" t="s">
        <v>2261</v>
      </c>
      <c r="N187" s="17" t="s">
        <v>2262</v>
      </c>
      <c r="O187" s="17" t="s">
        <v>84</v>
      </c>
      <c r="P187" t="str">
        <f t="shared" si="2"/>
        <v>美浜中中</v>
      </c>
    </row>
    <row r="188" spans="1:16" x14ac:dyDescent="0.2">
      <c r="A188" s="12">
        <v>2187</v>
      </c>
      <c r="B188" s="13" t="s">
        <v>2778</v>
      </c>
      <c r="C188" s="13" t="s">
        <v>2779</v>
      </c>
      <c r="D188" s="14" t="s">
        <v>1567</v>
      </c>
      <c r="E188" s="13" t="s">
        <v>4362</v>
      </c>
      <c r="F188" s="16">
        <v>3</v>
      </c>
      <c r="G188" s="14"/>
      <c r="H188" s="14"/>
      <c r="I188" s="14"/>
      <c r="J188" s="15" t="s">
        <v>566</v>
      </c>
      <c r="K188" s="15" t="s">
        <v>567</v>
      </c>
      <c r="L188" s="17" t="s">
        <v>568</v>
      </c>
      <c r="M188" s="17" t="s">
        <v>569</v>
      </c>
      <c r="N188" s="17" t="s">
        <v>570</v>
      </c>
      <c r="O188" s="17" t="s">
        <v>84</v>
      </c>
      <c r="P188" t="str">
        <f t="shared" si="2"/>
        <v>福栄中中</v>
      </c>
    </row>
    <row r="189" spans="1:16" x14ac:dyDescent="0.2">
      <c r="A189" s="12">
        <v>2188</v>
      </c>
      <c r="B189" s="13" t="s">
        <v>2780</v>
      </c>
      <c r="C189" s="13" t="s">
        <v>2781</v>
      </c>
      <c r="D189" s="14" t="s">
        <v>1567</v>
      </c>
      <c r="E189" s="13" t="s">
        <v>4362</v>
      </c>
      <c r="F189" s="16">
        <v>3</v>
      </c>
      <c r="G189" s="14"/>
      <c r="H189" s="14"/>
      <c r="I189" s="14"/>
      <c r="J189" s="15" t="s">
        <v>748</v>
      </c>
      <c r="K189" s="15" t="s">
        <v>749</v>
      </c>
      <c r="L189" s="17" t="s">
        <v>750</v>
      </c>
      <c r="M189" s="17" t="s">
        <v>751</v>
      </c>
      <c r="N189" s="17" t="s">
        <v>752</v>
      </c>
      <c r="O189" s="17" t="s">
        <v>84</v>
      </c>
      <c r="P189" t="str">
        <f t="shared" si="2"/>
        <v>福栄中中</v>
      </c>
    </row>
    <row r="190" spans="1:16" x14ac:dyDescent="0.2">
      <c r="A190" s="12">
        <v>2189</v>
      </c>
      <c r="B190" s="13" t="s">
        <v>2782</v>
      </c>
      <c r="C190" s="13" t="s">
        <v>2783</v>
      </c>
      <c r="D190" s="14" t="s">
        <v>1567</v>
      </c>
      <c r="E190" s="13" t="s">
        <v>4362</v>
      </c>
      <c r="F190" s="16">
        <v>3</v>
      </c>
      <c r="G190" s="14"/>
      <c r="H190" s="14"/>
      <c r="I190" s="14"/>
      <c r="J190" s="15" t="s">
        <v>571</v>
      </c>
      <c r="K190" s="15" t="s">
        <v>439</v>
      </c>
      <c r="L190" s="17" t="s">
        <v>572</v>
      </c>
      <c r="M190" s="17" t="s">
        <v>440</v>
      </c>
      <c r="N190" s="17" t="s">
        <v>573</v>
      </c>
      <c r="O190" s="17" t="s">
        <v>84</v>
      </c>
      <c r="P190" t="str">
        <f t="shared" si="2"/>
        <v>福栄中中</v>
      </c>
    </row>
    <row r="191" spans="1:16" x14ac:dyDescent="0.2">
      <c r="A191" s="12">
        <v>2190</v>
      </c>
      <c r="B191" s="13" t="s">
        <v>2784</v>
      </c>
      <c r="C191" s="13" t="s">
        <v>2785</v>
      </c>
      <c r="D191" s="14" t="s">
        <v>1567</v>
      </c>
      <c r="E191" s="13" t="s">
        <v>4362</v>
      </c>
      <c r="F191" s="16">
        <v>3</v>
      </c>
      <c r="G191" s="14"/>
      <c r="H191" s="14"/>
      <c r="I191" s="14"/>
      <c r="J191" s="15" t="s">
        <v>574</v>
      </c>
      <c r="K191" s="15" t="s">
        <v>126</v>
      </c>
      <c r="L191" s="17" t="s">
        <v>575</v>
      </c>
      <c r="M191" s="17" t="s">
        <v>127</v>
      </c>
      <c r="N191" s="17" t="s">
        <v>565</v>
      </c>
      <c r="O191" s="17" t="s">
        <v>84</v>
      </c>
      <c r="P191" t="str">
        <f t="shared" si="2"/>
        <v>福栄中中</v>
      </c>
    </row>
    <row r="192" spans="1:16" x14ac:dyDescent="0.2">
      <c r="A192" s="12">
        <v>2191</v>
      </c>
      <c r="B192" s="13" t="s">
        <v>2786</v>
      </c>
      <c r="C192" s="13" t="s">
        <v>2787</v>
      </c>
      <c r="D192" s="14" t="s">
        <v>1567</v>
      </c>
      <c r="E192" s="13" t="s">
        <v>4362</v>
      </c>
      <c r="F192" s="16">
        <v>3</v>
      </c>
      <c r="G192" s="14"/>
      <c r="H192" s="14"/>
      <c r="I192" s="14"/>
      <c r="J192" s="15" t="s">
        <v>753</v>
      </c>
      <c r="K192" s="15" t="s">
        <v>284</v>
      </c>
      <c r="L192" s="17" t="s">
        <v>754</v>
      </c>
      <c r="M192" s="17" t="s">
        <v>285</v>
      </c>
      <c r="N192" s="17" t="s">
        <v>755</v>
      </c>
      <c r="O192" s="17" t="s">
        <v>84</v>
      </c>
      <c r="P192" t="str">
        <f t="shared" si="2"/>
        <v>福栄中中</v>
      </c>
    </row>
    <row r="193" spans="1:16" x14ac:dyDescent="0.2">
      <c r="A193" s="12">
        <v>2192</v>
      </c>
      <c r="B193" s="13" t="s">
        <v>2788</v>
      </c>
      <c r="C193" s="13" t="s">
        <v>2789</v>
      </c>
      <c r="D193" s="14" t="s">
        <v>1567</v>
      </c>
      <c r="E193" s="13" t="s">
        <v>4362</v>
      </c>
      <c r="F193" s="16">
        <v>3</v>
      </c>
      <c r="G193" s="14"/>
      <c r="H193" s="14"/>
      <c r="I193" s="14"/>
      <c r="J193" s="15" t="s">
        <v>756</v>
      </c>
      <c r="K193" s="15" t="s">
        <v>757</v>
      </c>
      <c r="L193" s="17" t="s">
        <v>758</v>
      </c>
      <c r="M193" s="17" t="s">
        <v>759</v>
      </c>
      <c r="N193" s="17" t="s">
        <v>760</v>
      </c>
      <c r="O193" s="17" t="s">
        <v>84</v>
      </c>
      <c r="P193" t="str">
        <f t="shared" si="2"/>
        <v>福栄中中</v>
      </c>
    </row>
    <row r="194" spans="1:16" x14ac:dyDescent="0.2">
      <c r="A194" s="12">
        <v>2193</v>
      </c>
      <c r="B194" s="13" t="s">
        <v>2790</v>
      </c>
      <c r="C194" s="13" t="s">
        <v>2791</v>
      </c>
      <c r="D194" s="14" t="s">
        <v>1567</v>
      </c>
      <c r="E194" s="13" t="s">
        <v>4362</v>
      </c>
      <c r="F194" s="16">
        <v>3</v>
      </c>
      <c r="G194" s="14"/>
      <c r="H194" s="14"/>
      <c r="I194" s="14"/>
      <c r="J194" s="15" t="s">
        <v>418</v>
      </c>
      <c r="K194" s="15" t="s">
        <v>392</v>
      </c>
      <c r="L194" s="17" t="s">
        <v>420</v>
      </c>
      <c r="M194" s="17" t="s">
        <v>393</v>
      </c>
      <c r="N194" s="17" t="s">
        <v>761</v>
      </c>
      <c r="O194" s="17" t="s">
        <v>84</v>
      </c>
      <c r="P194" t="str">
        <f t="shared" si="2"/>
        <v>福栄中中</v>
      </c>
    </row>
    <row r="195" spans="1:16" x14ac:dyDescent="0.2">
      <c r="A195" s="12">
        <v>2194</v>
      </c>
      <c r="B195" s="13" t="s">
        <v>2792</v>
      </c>
      <c r="C195" s="13" t="s">
        <v>2793</v>
      </c>
      <c r="D195" s="14" t="s">
        <v>1567</v>
      </c>
      <c r="E195" s="13" t="s">
        <v>4362</v>
      </c>
      <c r="F195" s="16">
        <v>3</v>
      </c>
      <c r="G195" s="14"/>
      <c r="H195" s="14"/>
      <c r="I195" s="14"/>
      <c r="J195" s="15" t="s">
        <v>764</v>
      </c>
      <c r="K195" s="15" t="s">
        <v>113</v>
      </c>
      <c r="L195" s="17" t="s">
        <v>765</v>
      </c>
      <c r="M195" s="17" t="s">
        <v>115</v>
      </c>
      <c r="N195" s="17" t="s">
        <v>766</v>
      </c>
      <c r="O195" s="17" t="s">
        <v>84</v>
      </c>
      <c r="P195" t="str">
        <f t="shared" ref="P195:P258" si="3">E195&amp;"中"</f>
        <v>福栄中中</v>
      </c>
    </row>
    <row r="196" spans="1:16" x14ac:dyDescent="0.2">
      <c r="A196" s="12">
        <v>2195</v>
      </c>
      <c r="B196" s="13" t="s">
        <v>2794</v>
      </c>
      <c r="C196" s="13" t="s">
        <v>2795</v>
      </c>
      <c r="D196" s="14" t="s">
        <v>1567</v>
      </c>
      <c r="E196" s="13" t="s">
        <v>4362</v>
      </c>
      <c r="F196" s="16">
        <v>3</v>
      </c>
      <c r="G196" s="14"/>
      <c r="H196" s="14"/>
      <c r="I196" s="14"/>
      <c r="J196" s="15" t="s">
        <v>768</v>
      </c>
      <c r="K196" s="15" t="s">
        <v>104</v>
      </c>
      <c r="L196" s="17" t="s">
        <v>769</v>
      </c>
      <c r="M196" s="17" t="s">
        <v>105</v>
      </c>
      <c r="N196" s="17" t="s">
        <v>770</v>
      </c>
      <c r="O196" s="17" t="s">
        <v>84</v>
      </c>
      <c r="P196" t="str">
        <f t="shared" si="3"/>
        <v>福栄中中</v>
      </c>
    </row>
    <row r="197" spans="1:16" x14ac:dyDescent="0.2">
      <c r="A197" s="12">
        <v>2196</v>
      </c>
      <c r="B197" s="13" t="s">
        <v>2796</v>
      </c>
      <c r="C197" s="13" t="s">
        <v>2797</v>
      </c>
      <c r="D197" s="14" t="s">
        <v>1567</v>
      </c>
      <c r="E197" s="13" t="s">
        <v>4362</v>
      </c>
      <c r="F197" s="16">
        <v>3</v>
      </c>
      <c r="G197" s="14"/>
      <c r="H197" s="14"/>
      <c r="I197" s="14"/>
      <c r="J197" s="24" t="s">
        <v>771</v>
      </c>
      <c r="K197" s="15" t="s">
        <v>715</v>
      </c>
      <c r="L197" s="17" t="s">
        <v>772</v>
      </c>
      <c r="M197" s="17" t="s">
        <v>717</v>
      </c>
      <c r="N197" s="17" t="s">
        <v>773</v>
      </c>
      <c r="O197" s="17" t="s">
        <v>84</v>
      </c>
      <c r="P197" t="str">
        <f t="shared" si="3"/>
        <v>福栄中中</v>
      </c>
    </row>
    <row r="198" spans="1:16" x14ac:dyDescent="0.2">
      <c r="A198" s="12">
        <v>2197</v>
      </c>
      <c r="B198" s="13" t="s">
        <v>2798</v>
      </c>
      <c r="C198" s="13" t="s">
        <v>2799</v>
      </c>
      <c r="D198" s="14" t="s">
        <v>1567</v>
      </c>
      <c r="E198" s="13" t="s">
        <v>4362</v>
      </c>
      <c r="F198" s="16">
        <v>3</v>
      </c>
      <c r="G198" s="14"/>
      <c r="H198" s="14"/>
      <c r="I198" s="14"/>
      <c r="J198" s="24" t="s">
        <v>774</v>
      </c>
      <c r="K198" s="15" t="s">
        <v>356</v>
      </c>
      <c r="L198" s="17" t="s">
        <v>775</v>
      </c>
      <c r="M198" s="17" t="s">
        <v>357</v>
      </c>
      <c r="N198" s="17" t="s">
        <v>776</v>
      </c>
      <c r="O198" s="17" t="s">
        <v>84</v>
      </c>
      <c r="P198" t="str">
        <f t="shared" si="3"/>
        <v>福栄中中</v>
      </c>
    </row>
    <row r="199" spans="1:16" x14ac:dyDescent="0.2">
      <c r="A199" s="12">
        <v>2198</v>
      </c>
      <c r="B199" s="13" t="s">
        <v>2800</v>
      </c>
      <c r="C199" s="13" t="s">
        <v>2801</v>
      </c>
      <c r="D199" s="14" t="s">
        <v>1567</v>
      </c>
      <c r="E199" s="13" t="s">
        <v>4362</v>
      </c>
      <c r="F199" s="16">
        <v>3</v>
      </c>
      <c r="G199" s="14"/>
      <c r="H199" s="14"/>
      <c r="I199" s="14"/>
      <c r="J199" s="24" t="s">
        <v>777</v>
      </c>
      <c r="K199" s="15" t="s">
        <v>168</v>
      </c>
      <c r="L199" s="17" t="s">
        <v>778</v>
      </c>
      <c r="M199" s="17" t="s">
        <v>169</v>
      </c>
      <c r="N199" s="17" t="s">
        <v>779</v>
      </c>
      <c r="O199" s="17" t="s">
        <v>84</v>
      </c>
      <c r="P199" t="str">
        <f t="shared" si="3"/>
        <v>福栄中中</v>
      </c>
    </row>
    <row r="200" spans="1:16" x14ac:dyDescent="0.2">
      <c r="A200" s="12">
        <v>2199</v>
      </c>
      <c r="B200" s="13" t="s">
        <v>2802</v>
      </c>
      <c r="C200" s="13" t="s">
        <v>2803</v>
      </c>
      <c r="D200" s="14" t="s">
        <v>1567</v>
      </c>
      <c r="E200" s="13" t="s">
        <v>4362</v>
      </c>
      <c r="F200" s="16">
        <v>3</v>
      </c>
      <c r="G200" s="14"/>
      <c r="H200" s="14"/>
      <c r="I200" s="14"/>
      <c r="J200" s="24" t="s">
        <v>780</v>
      </c>
      <c r="K200" s="15" t="s">
        <v>781</v>
      </c>
      <c r="L200" s="17" t="s">
        <v>782</v>
      </c>
      <c r="M200" s="17" t="s">
        <v>783</v>
      </c>
      <c r="N200" s="17" t="s">
        <v>784</v>
      </c>
      <c r="O200" s="17" t="s">
        <v>84</v>
      </c>
      <c r="P200" t="str">
        <f t="shared" si="3"/>
        <v>福栄中中</v>
      </c>
    </row>
    <row r="201" spans="1:16" x14ac:dyDescent="0.2">
      <c r="A201" s="12">
        <v>2200</v>
      </c>
      <c r="B201" s="13" t="s">
        <v>2804</v>
      </c>
      <c r="C201" s="13" t="s">
        <v>2805</v>
      </c>
      <c r="D201" s="14" t="s">
        <v>1567</v>
      </c>
      <c r="E201" s="13" t="s">
        <v>4362</v>
      </c>
      <c r="F201" s="16">
        <v>3</v>
      </c>
      <c r="G201" s="14"/>
      <c r="H201" s="14"/>
      <c r="I201" s="14"/>
      <c r="J201" s="24" t="s">
        <v>785</v>
      </c>
      <c r="K201" s="15" t="s">
        <v>786</v>
      </c>
      <c r="L201" s="17" t="s">
        <v>787</v>
      </c>
      <c r="M201" s="17" t="s">
        <v>788</v>
      </c>
      <c r="N201" s="17" t="s">
        <v>789</v>
      </c>
      <c r="O201" s="17" t="s">
        <v>84</v>
      </c>
      <c r="P201" t="str">
        <f t="shared" si="3"/>
        <v>福栄中中</v>
      </c>
    </row>
    <row r="202" spans="1:16" x14ac:dyDescent="0.2">
      <c r="A202" s="12">
        <v>2201</v>
      </c>
      <c r="B202" s="13" t="s">
        <v>2541</v>
      </c>
      <c r="C202" s="13" t="s">
        <v>2806</v>
      </c>
      <c r="D202" s="14" t="s">
        <v>1567</v>
      </c>
      <c r="E202" s="13" t="s">
        <v>4362</v>
      </c>
      <c r="F202" s="16">
        <v>3</v>
      </c>
      <c r="G202" s="14"/>
      <c r="H202" s="14"/>
      <c r="I202" s="14"/>
      <c r="J202" s="24" t="s">
        <v>364</v>
      </c>
      <c r="K202" s="15" t="s">
        <v>338</v>
      </c>
      <c r="L202" s="17" t="s">
        <v>365</v>
      </c>
      <c r="M202" s="17" t="s">
        <v>339</v>
      </c>
      <c r="N202" s="17" t="s">
        <v>790</v>
      </c>
      <c r="O202" s="17" t="s">
        <v>84</v>
      </c>
      <c r="P202" t="str">
        <f t="shared" si="3"/>
        <v>福栄中中</v>
      </c>
    </row>
    <row r="203" spans="1:16" x14ac:dyDescent="0.2">
      <c r="A203" s="12">
        <v>2202</v>
      </c>
      <c r="B203" s="13" t="s">
        <v>196</v>
      </c>
      <c r="C203" s="13" t="s">
        <v>2807</v>
      </c>
      <c r="D203" s="14" t="s">
        <v>1567</v>
      </c>
      <c r="E203" s="13" t="s">
        <v>4362</v>
      </c>
      <c r="F203" s="16">
        <v>3</v>
      </c>
      <c r="G203" s="14"/>
      <c r="H203" s="14"/>
      <c r="I203" s="14"/>
      <c r="J203" s="24" t="s">
        <v>197</v>
      </c>
      <c r="K203" s="15" t="s">
        <v>358</v>
      </c>
      <c r="L203" s="17" t="s">
        <v>198</v>
      </c>
      <c r="M203" s="17" t="s">
        <v>359</v>
      </c>
      <c r="N203" s="17" t="s">
        <v>791</v>
      </c>
      <c r="O203" s="17" t="s">
        <v>84</v>
      </c>
      <c r="P203" t="str">
        <f t="shared" si="3"/>
        <v>福栄中中</v>
      </c>
    </row>
    <row r="204" spans="1:16" x14ac:dyDescent="0.2">
      <c r="A204" s="12">
        <v>2203</v>
      </c>
      <c r="B204" s="13" t="s">
        <v>2808</v>
      </c>
      <c r="C204" s="13" t="s">
        <v>1929</v>
      </c>
      <c r="D204" s="14" t="s">
        <v>1567</v>
      </c>
      <c r="E204" s="13" t="s">
        <v>4362</v>
      </c>
      <c r="F204" s="16">
        <v>3</v>
      </c>
      <c r="G204" s="14"/>
      <c r="H204" s="14"/>
      <c r="I204" s="14"/>
      <c r="J204" s="15" t="s">
        <v>1581</v>
      </c>
      <c r="K204" s="15" t="s">
        <v>104</v>
      </c>
      <c r="L204" s="17" t="s">
        <v>1582</v>
      </c>
      <c r="M204" s="17" t="s">
        <v>105</v>
      </c>
      <c r="N204" s="17" t="s">
        <v>1583</v>
      </c>
      <c r="O204" s="17" t="s">
        <v>84</v>
      </c>
      <c r="P204" t="str">
        <f t="shared" si="3"/>
        <v>福栄中中</v>
      </c>
    </row>
    <row r="205" spans="1:16" x14ac:dyDescent="0.2">
      <c r="A205" s="12">
        <v>2204</v>
      </c>
      <c r="B205" s="13" t="s">
        <v>2809</v>
      </c>
      <c r="C205" s="13" t="s">
        <v>2810</v>
      </c>
      <c r="D205" s="14" t="s">
        <v>1567</v>
      </c>
      <c r="E205" s="13" t="s">
        <v>4362</v>
      </c>
      <c r="F205" s="16">
        <v>3</v>
      </c>
      <c r="G205" s="14"/>
      <c r="H205" s="14"/>
      <c r="I205" s="14"/>
      <c r="J205" s="15" t="s">
        <v>1584</v>
      </c>
      <c r="K205" s="15" t="s">
        <v>1585</v>
      </c>
      <c r="L205" s="17" t="s">
        <v>1586</v>
      </c>
      <c r="M205" s="17" t="s">
        <v>1587</v>
      </c>
      <c r="N205" s="17" t="s">
        <v>1588</v>
      </c>
      <c r="O205" s="17" t="s">
        <v>84</v>
      </c>
      <c r="P205" t="str">
        <f t="shared" si="3"/>
        <v>福栄中中</v>
      </c>
    </row>
    <row r="206" spans="1:16" x14ac:dyDescent="0.2">
      <c r="A206" s="12">
        <v>2205</v>
      </c>
      <c r="B206" s="13" t="s">
        <v>2719</v>
      </c>
      <c r="C206" s="13" t="s">
        <v>1641</v>
      </c>
      <c r="D206" s="14" t="s">
        <v>1567</v>
      </c>
      <c r="E206" s="13" t="s">
        <v>4362</v>
      </c>
      <c r="F206" s="16">
        <v>2</v>
      </c>
      <c r="G206" s="14"/>
      <c r="H206" s="14"/>
      <c r="I206" s="14"/>
      <c r="J206" s="15" t="s">
        <v>208</v>
      </c>
      <c r="K206" s="15" t="s">
        <v>739</v>
      </c>
      <c r="L206" s="17" t="s">
        <v>210</v>
      </c>
      <c r="M206" s="17" t="s">
        <v>741</v>
      </c>
      <c r="N206" s="17" t="s">
        <v>1639</v>
      </c>
      <c r="O206" s="17" t="s">
        <v>84</v>
      </c>
      <c r="P206" t="str">
        <f t="shared" si="3"/>
        <v>福栄中中</v>
      </c>
    </row>
    <row r="207" spans="1:16" x14ac:dyDescent="0.2">
      <c r="A207" s="12">
        <v>2206</v>
      </c>
      <c r="B207" s="13" t="s">
        <v>2811</v>
      </c>
      <c r="C207" s="13" t="s">
        <v>2812</v>
      </c>
      <c r="D207" s="14" t="s">
        <v>1567</v>
      </c>
      <c r="E207" s="13" t="s">
        <v>4362</v>
      </c>
      <c r="F207" s="16">
        <v>2</v>
      </c>
      <c r="G207" s="14"/>
      <c r="H207" s="14"/>
      <c r="I207" s="14"/>
      <c r="J207" s="15" t="s">
        <v>133</v>
      </c>
      <c r="K207" s="15" t="s">
        <v>122</v>
      </c>
      <c r="L207" s="17" t="s">
        <v>135</v>
      </c>
      <c r="M207" s="17" t="s">
        <v>123</v>
      </c>
      <c r="N207" s="17" t="s">
        <v>2263</v>
      </c>
      <c r="O207" s="17" t="s">
        <v>84</v>
      </c>
      <c r="P207" t="str">
        <f t="shared" si="3"/>
        <v>福栄中中</v>
      </c>
    </row>
    <row r="208" spans="1:16" x14ac:dyDescent="0.2">
      <c r="A208" s="12">
        <v>2207</v>
      </c>
      <c r="B208" s="13" t="s">
        <v>2813</v>
      </c>
      <c r="C208" s="13" t="s">
        <v>2814</v>
      </c>
      <c r="D208" s="14" t="s">
        <v>1567</v>
      </c>
      <c r="E208" s="13" t="s">
        <v>4362</v>
      </c>
      <c r="F208" s="16">
        <v>2</v>
      </c>
      <c r="G208" s="14"/>
      <c r="H208" s="14"/>
      <c r="I208" s="14"/>
      <c r="J208" s="15" t="s">
        <v>2264</v>
      </c>
      <c r="K208" s="15" t="s">
        <v>739</v>
      </c>
      <c r="L208" s="17" t="s">
        <v>2265</v>
      </c>
      <c r="M208" s="17" t="s">
        <v>741</v>
      </c>
      <c r="N208" s="17" t="s">
        <v>2266</v>
      </c>
      <c r="O208" s="17" t="s">
        <v>84</v>
      </c>
      <c r="P208" t="str">
        <f t="shared" si="3"/>
        <v>福栄中中</v>
      </c>
    </row>
    <row r="209" spans="1:16" x14ac:dyDescent="0.2">
      <c r="A209" s="12">
        <v>2208</v>
      </c>
      <c r="B209" s="13" t="s">
        <v>2815</v>
      </c>
      <c r="C209" s="13" t="s">
        <v>2816</v>
      </c>
      <c r="D209" s="14" t="s">
        <v>1567</v>
      </c>
      <c r="E209" s="13" t="s">
        <v>4362</v>
      </c>
      <c r="F209" s="16">
        <v>2</v>
      </c>
      <c r="G209" s="14"/>
      <c r="H209" s="14"/>
      <c r="I209" s="20"/>
      <c r="J209" s="15" t="s">
        <v>174</v>
      </c>
      <c r="K209" s="15" t="s">
        <v>2267</v>
      </c>
      <c r="L209" s="17" t="s">
        <v>175</v>
      </c>
      <c r="M209" s="17" t="s">
        <v>2268</v>
      </c>
      <c r="N209" s="17" t="s">
        <v>2269</v>
      </c>
      <c r="O209" s="17" t="s">
        <v>84</v>
      </c>
      <c r="P209" t="str">
        <f t="shared" si="3"/>
        <v>福栄中中</v>
      </c>
    </row>
    <row r="210" spans="1:16" x14ac:dyDescent="0.2">
      <c r="A210" s="12">
        <v>2209</v>
      </c>
      <c r="B210" s="22" t="s">
        <v>2817</v>
      </c>
      <c r="C210" s="22" t="s">
        <v>2818</v>
      </c>
      <c r="D210" s="14" t="s">
        <v>1567</v>
      </c>
      <c r="E210" s="22" t="s">
        <v>4362</v>
      </c>
      <c r="F210" s="12">
        <v>2</v>
      </c>
      <c r="G210" s="14"/>
      <c r="H210" s="14"/>
      <c r="I210" s="23"/>
      <c r="J210" s="21" t="s">
        <v>2270</v>
      </c>
      <c r="K210" s="21" t="s">
        <v>2271</v>
      </c>
      <c r="L210" s="17" t="s">
        <v>2272</v>
      </c>
      <c r="M210" s="17" t="s">
        <v>2273</v>
      </c>
      <c r="N210" s="17" t="s">
        <v>2274</v>
      </c>
      <c r="O210" s="17" t="s">
        <v>84</v>
      </c>
      <c r="P210" t="str">
        <f t="shared" si="3"/>
        <v>福栄中中</v>
      </c>
    </row>
    <row r="211" spans="1:16" x14ac:dyDescent="0.2">
      <c r="A211" s="12">
        <v>2210</v>
      </c>
      <c r="B211" s="22" t="s">
        <v>2819</v>
      </c>
      <c r="C211" s="22" t="s">
        <v>2820</v>
      </c>
      <c r="D211" s="14" t="s">
        <v>1567</v>
      </c>
      <c r="E211" s="22" t="s">
        <v>4362</v>
      </c>
      <c r="F211" s="12">
        <v>2</v>
      </c>
      <c r="G211" s="14"/>
      <c r="H211" s="14"/>
      <c r="I211" s="23"/>
      <c r="J211" s="21" t="s">
        <v>2275</v>
      </c>
      <c r="K211" s="21" t="s">
        <v>2276</v>
      </c>
      <c r="L211" s="17" t="s">
        <v>2277</v>
      </c>
      <c r="M211" s="17" t="s">
        <v>2278</v>
      </c>
      <c r="N211" s="17" t="s">
        <v>2279</v>
      </c>
      <c r="O211" s="17" t="s">
        <v>84</v>
      </c>
      <c r="P211" t="str">
        <f t="shared" si="3"/>
        <v>福栄中中</v>
      </c>
    </row>
    <row r="212" spans="1:16" x14ac:dyDescent="0.2">
      <c r="A212" s="12">
        <v>2211</v>
      </c>
      <c r="B212" s="22" t="s">
        <v>2821</v>
      </c>
      <c r="C212" s="22" t="s">
        <v>2822</v>
      </c>
      <c r="D212" s="14" t="s">
        <v>1567</v>
      </c>
      <c r="E212" s="22" t="s">
        <v>4362</v>
      </c>
      <c r="F212" s="12">
        <v>2</v>
      </c>
      <c r="G212" s="25"/>
      <c r="H212" s="14"/>
      <c r="I212" s="23"/>
      <c r="J212" s="21" t="s">
        <v>190</v>
      </c>
      <c r="K212" s="21" t="s">
        <v>192</v>
      </c>
      <c r="L212" s="17" t="s">
        <v>191</v>
      </c>
      <c r="M212" s="17" t="s">
        <v>193</v>
      </c>
      <c r="N212" s="17" t="s">
        <v>2280</v>
      </c>
      <c r="O212" s="17" t="s">
        <v>84</v>
      </c>
      <c r="P212" t="str">
        <f t="shared" si="3"/>
        <v>福栄中中</v>
      </c>
    </row>
    <row r="213" spans="1:16" x14ac:dyDescent="0.2">
      <c r="A213" s="12">
        <v>2212</v>
      </c>
      <c r="B213" s="22" t="s">
        <v>2823</v>
      </c>
      <c r="C213" s="22" t="s">
        <v>2824</v>
      </c>
      <c r="D213" s="14" t="s">
        <v>1567</v>
      </c>
      <c r="E213" s="22" t="s">
        <v>4362</v>
      </c>
      <c r="F213" s="12">
        <v>2</v>
      </c>
      <c r="G213" s="25"/>
      <c r="H213" s="14"/>
      <c r="I213" s="23"/>
      <c r="J213" s="21" t="s">
        <v>186</v>
      </c>
      <c r="K213" s="21" t="s">
        <v>2281</v>
      </c>
      <c r="L213" s="17" t="s">
        <v>2282</v>
      </c>
      <c r="M213" s="17" t="s">
        <v>2283</v>
      </c>
      <c r="N213" s="17" t="s">
        <v>2284</v>
      </c>
      <c r="O213" s="17" t="s">
        <v>84</v>
      </c>
      <c r="P213" t="str">
        <f t="shared" si="3"/>
        <v>福栄中中</v>
      </c>
    </row>
    <row r="214" spans="1:16" x14ac:dyDescent="0.2">
      <c r="A214" s="12">
        <v>2213</v>
      </c>
      <c r="B214" s="22" t="s">
        <v>2825</v>
      </c>
      <c r="C214" s="22" t="s">
        <v>2285</v>
      </c>
      <c r="D214" s="14" t="s">
        <v>1567</v>
      </c>
      <c r="E214" s="22" t="s">
        <v>4362</v>
      </c>
      <c r="F214" s="12">
        <v>2</v>
      </c>
      <c r="G214" s="25"/>
      <c r="H214" s="14"/>
      <c r="I214" s="23"/>
      <c r="J214" s="21" t="s">
        <v>2286</v>
      </c>
      <c r="K214" s="21" t="s">
        <v>2287</v>
      </c>
      <c r="L214" s="17" t="s">
        <v>2288</v>
      </c>
      <c r="M214" s="17" t="s">
        <v>2289</v>
      </c>
      <c r="N214" s="17" t="s">
        <v>2290</v>
      </c>
      <c r="O214" s="17" t="s">
        <v>84</v>
      </c>
      <c r="P214" t="str">
        <f t="shared" si="3"/>
        <v>福栄中中</v>
      </c>
    </row>
    <row r="215" spans="1:16" x14ac:dyDescent="0.2">
      <c r="A215" s="12">
        <v>2214</v>
      </c>
      <c r="B215" s="22" t="s">
        <v>2826</v>
      </c>
      <c r="C215" s="22" t="s">
        <v>2827</v>
      </c>
      <c r="D215" s="14" t="s">
        <v>1567</v>
      </c>
      <c r="E215" s="22" t="s">
        <v>4362</v>
      </c>
      <c r="F215" s="12">
        <v>2</v>
      </c>
      <c r="G215" s="25"/>
      <c r="H215" s="14"/>
      <c r="I215" s="23"/>
      <c r="J215" s="21" t="s">
        <v>1018</v>
      </c>
      <c r="K215" s="21" t="s">
        <v>2291</v>
      </c>
      <c r="L215" s="17" t="s">
        <v>1020</v>
      </c>
      <c r="M215" s="17" t="s">
        <v>2292</v>
      </c>
      <c r="N215" s="17" t="s">
        <v>2293</v>
      </c>
      <c r="O215" s="17" t="s">
        <v>84</v>
      </c>
      <c r="P215" t="str">
        <f t="shared" si="3"/>
        <v>福栄中中</v>
      </c>
    </row>
    <row r="216" spans="1:16" x14ac:dyDescent="0.2">
      <c r="A216" s="12">
        <v>2215</v>
      </c>
      <c r="B216" s="22" t="s">
        <v>2828</v>
      </c>
      <c r="C216" s="22" t="s">
        <v>2829</v>
      </c>
      <c r="D216" s="14" t="s">
        <v>1567</v>
      </c>
      <c r="E216" s="22" t="s">
        <v>4362</v>
      </c>
      <c r="F216" s="12">
        <v>2</v>
      </c>
      <c r="G216" s="25"/>
      <c r="H216" s="14"/>
      <c r="I216" s="23"/>
      <c r="J216" s="21" t="s">
        <v>2294</v>
      </c>
      <c r="K216" s="21" t="s">
        <v>214</v>
      </c>
      <c r="L216" s="17" t="s">
        <v>2295</v>
      </c>
      <c r="M216" s="17" t="s">
        <v>215</v>
      </c>
      <c r="N216" s="17" t="s">
        <v>2167</v>
      </c>
      <c r="O216" s="17" t="s">
        <v>84</v>
      </c>
      <c r="P216" t="str">
        <f t="shared" si="3"/>
        <v>福栄中中</v>
      </c>
    </row>
    <row r="217" spans="1:16" x14ac:dyDescent="0.2">
      <c r="A217" s="12">
        <v>2216</v>
      </c>
      <c r="B217" s="22" t="s">
        <v>2830</v>
      </c>
      <c r="C217" s="22" t="s">
        <v>2615</v>
      </c>
      <c r="D217" s="14" t="s">
        <v>1567</v>
      </c>
      <c r="E217" s="22" t="s">
        <v>4362</v>
      </c>
      <c r="F217" s="12">
        <v>2</v>
      </c>
      <c r="G217" s="14"/>
      <c r="H217" s="14"/>
      <c r="I217" s="23"/>
      <c r="J217" s="21" t="s">
        <v>2296</v>
      </c>
      <c r="K217" s="21" t="s">
        <v>1799</v>
      </c>
      <c r="L217" s="17" t="s">
        <v>2297</v>
      </c>
      <c r="M217" s="17" t="s">
        <v>1943</v>
      </c>
      <c r="N217" s="17" t="s">
        <v>2298</v>
      </c>
      <c r="O217" s="17" t="s">
        <v>84</v>
      </c>
      <c r="P217" t="str">
        <f t="shared" si="3"/>
        <v>福栄中中</v>
      </c>
    </row>
    <row r="218" spans="1:16" x14ac:dyDescent="0.2">
      <c r="A218" s="12">
        <v>2217</v>
      </c>
      <c r="B218" s="13" t="s">
        <v>2831</v>
      </c>
      <c r="C218" s="13" t="s">
        <v>2832</v>
      </c>
      <c r="D218" s="14" t="s">
        <v>1567</v>
      </c>
      <c r="E218" s="13" t="s">
        <v>4362</v>
      </c>
      <c r="F218" s="16">
        <v>2</v>
      </c>
      <c r="G218" s="14"/>
      <c r="H218" s="14"/>
      <c r="I218" s="14"/>
      <c r="J218" s="15" t="s">
        <v>2299</v>
      </c>
      <c r="K218" s="15" t="s">
        <v>2300</v>
      </c>
      <c r="L218" s="17" t="s">
        <v>2301</v>
      </c>
      <c r="M218" s="17" t="s">
        <v>2302</v>
      </c>
      <c r="N218" s="17" t="s">
        <v>2303</v>
      </c>
      <c r="O218" s="17" t="s">
        <v>84</v>
      </c>
      <c r="P218" t="str">
        <f t="shared" si="3"/>
        <v>福栄中中</v>
      </c>
    </row>
    <row r="219" spans="1:16" x14ac:dyDescent="0.2">
      <c r="A219" s="12">
        <v>2218</v>
      </c>
      <c r="B219" s="13" t="s">
        <v>2833</v>
      </c>
      <c r="C219" s="13" t="s">
        <v>2834</v>
      </c>
      <c r="D219" s="14" t="s">
        <v>1567</v>
      </c>
      <c r="E219" s="13" t="s">
        <v>4362</v>
      </c>
      <c r="F219" s="16">
        <v>2</v>
      </c>
      <c r="G219" s="14"/>
      <c r="H219" s="14"/>
      <c r="I219" s="14"/>
      <c r="J219" s="15" t="s">
        <v>1581</v>
      </c>
      <c r="K219" s="15" t="s">
        <v>150</v>
      </c>
      <c r="L219" s="17" t="s">
        <v>1582</v>
      </c>
      <c r="M219" s="17" t="s">
        <v>151</v>
      </c>
      <c r="N219" s="17" t="s">
        <v>2018</v>
      </c>
      <c r="O219" s="17" t="s">
        <v>84</v>
      </c>
      <c r="P219" t="str">
        <f t="shared" si="3"/>
        <v>福栄中中</v>
      </c>
    </row>
    <row r="220" spans="1:16" x14ac:dyDescent="0.2">
      <c r="A220" s="12">
        <v>2219</v>
      </c>
      <c r="B220" s="13" t="s">
        <v>2835</v>
      </c>
      <c r="C220" s="13" t="s">
        <v>2836</v>
      </c>
      <c r="D220" s="14" t="s">
        <v>1567</v>
      </c>
      <c r="E220" s="13" t="s">
        <v>4362</v>
      </c>
      <c r="F220" s="16">
        <v>2</v>
      </c>
      <c r="G220" s="14"/>
      <c r="H220" s="14"/>
      <c r="I220" s="14"/>
      <c r="J220" s="15" t="s">
        <v>953</v>
      </c>
      <c r="K220" s="15" t="s">
        <v>180</v>
      </c>
      <c r="L220" s="17" t="s">
        <v>954</v>
      </c>
      <c r="M220" s="17" t="s">
        <v>181</v>
      </c>
      <c r="N220" s="17" t="s">
        <v>2304</v>
      </c>
      <c r="O220" s="17" t="s">
        <v>84</v>
      </c>
      <c r="P220" t="str">
        <f t="shared" si="3"/>
        <v>福栄中中</v>
      </c>
    </row>
    <row r="221" spans="1:16" x14ac:dyDescent="0.2">
      <c r="A221" s="12">
        <v>2220</v>
      </c>
      <c r="B221" s="13" t="s">
        <v>2837</v>
      </c>
      <c r="C221" s="13" t="s">
        <v>2838</v>
      </c>
      <c r="D221" s="14" t="s">
        <v>1567</v>
      </c>
      <c r="E221" s="13" t="s">
        <v>4362</v>
      </c>
      <c r="F221" s="16">
        <v>3</v>
      </c>
      <c r="G221" s="14"/>
      <c r="H221" s="14"/>
      <c r="I221" s="14"/>
      <c r="J221" s="15" t="s">
        <v>176</v>
      </c>
      <c r="K221" s="15" t="s">
        <v>124</v>
      </c>
      <c r="L221" s="17" t="s">
        <v>177</v>
      </c>
      <c r="M221" s="17" t="s">
        <v>125</v>
      </c>
      <c r="N221" s="17" t="s">
        <v>1103</v>
      </c>
      <c r="O221" s="17" t="s">
        <v>84</v>
      </c>
      <c r="P221" t="str">
        <f t="shared" si="3"/>
        <v>福栄中中</v>
      </c>
    </row>
    <row r="222" spans="1:16" x14ac:dyDescent="0.2">
      <c r="A222" s="12">
        <v>2221</v>
      </c>
      <c r="B222" s="13" t="s">
        <v>1785</v>
      </c>
      <c r="C222" s="13" t="s">
        <v>2839</v>
      </c>
      <c r="D222" s="14" t="s">
        <v>1567</v>
      </c>
      <c r="E222" s="13" t="s">
        <v>4362</v>
      </c>
      <c r="F222" s="16">
        <v>2</v>
      </c>
      <c r="G222" s="14"/>
      <c r="H222" s="14"/>
      <c r="I222" s="14"/>
      <c r="J222" s="15" t="s">
        <v>249</v>
      </c>
      <c r="K222" s="15" t="s">
        <v>348</v>
      </c>
      <c r="L222" s="17" t="s">
        <v>250</v>
      </c>
      <c r="M222" s="17" t="s">
        <v>349</v>
      </c>
      <c r="N222" s="17" t="s">
        <v>1919</v>
      </c>
      <c r="O222" s="17" t="s">
        <v>84</v>
      </c>
      <c r="P222" t="str">
        <f t="shared" si="3"/>
        <v>福栄中中</v>
      </c>
    </row>
    <row r="223" spans="1:16" x14ac:dyDescent="0.2">
      <c r="A223" s="12">
        <v>2222</v>
      </c>
      <c r="B223" s="13" t="s">
        <v>404</v>
      </c>
      <c r="C223" s="13" t="s">
        <v>2840</v>
      </c>
      <c r="D223" s="14" t="s">
        <v>1567</v>
      </c>
      <c r="E223" s="13" t="s">
        <v>4362</v>
      </c>
      <c r="F223" s="16">
        <v>2</v>
      </c>
      <c r="G223" s="14"/>
      <c r="H223" s="14"/>
      <c r="I223" s="14"/>
      <c r="J223" s="15" t="s">
        <v>405</v>
      </c>
      <c r="K223" s="15" t="s">
        <v>2841</v>
      </c>
      <c r="L223" s="17" t="s">
        <v>406</v>
      </c>
      <c r="M223" s="17" t="s">
        <v>2842</v>
      </c>
      <c r="N223" s="17" t="s">
        <v>2843</v>
      </c>
      <c r="O223" s="17" t="s">
        <v>84</v>
      </c>
      <c r="P223" t="str">
        <f t="shared" si="3"/>
        <v>福栄中中</v>
      </c>
    </row>
    <row r="224" spans="1:16" x14ac:dyDescent="0.2">
      <c r="A224" s="12">
        <v>2223</v>
      </c>
      <c r="B224" s="13" t="s">
        <v>4916</v>
      </c>
      <c r="C224" s="13" t="s">
        <v>4917</v>
      </c>
      <c r="D224" s="14" t="s">
        <v>139</v>
      </c>
      <c r="E224" s="13" t="s">
        <v>4353</v>
      </c>
      <c r="F224" s="16">
        <v>1</v>
      </c>
      <c r="G224" s="14" t="s">
        <v>4918</v>
      </c>
      <c r="H224" s="14" t="s">
        <v>441</v>
      </c>
      <c r="I224" s="14"/>
      <c r="J224" s="15" t="s">
        <v>137</v>
      </c>
      <c r="K224" s="15" t="s">
        <v>4919</v>
      </c>
      <c r="L224" s="17" t="s">
        <v>138</v>
      </c>
      <c r="M224" s="17" t="s">
        <v>4920</v>
      </c>
      <c r="N224" s="17" t="s">
        <v>4921</v>
      </c>
      <c r="O224" s="17" t="s">
        <v>84</v>
      </c>
      <c r="P224" t="str">
        <f t="shared" si="3"/>
        <v>昭和学院中中</v>
      </c>
    </row>
    <row r="225" spans="1:16" x14ac:dyDescent="0.2">
      <c r="A225" s="12">
        <v>2224</v>
      </c>
      <c r="B225" s="13" t="s">
        <v>2844</v>
      </c>
      <c r="C225" s="13" t="s">
        <v>2845</v>
      </c>
      <c r="D225" s="14" t="s">
        <v>1567</v>
      </c>
      <c r="E225" s="13" t="s">
        <v>4364</v>
      </c>
      <c r="F225" s="16">
        <v>3</v>
      </c>
      <c r="G225" s="14"/>
      <c r="H225" s="14"/>
      <c r="I225" s="14"/>
      <c r="J225" s="15" t="s">
        <v>182</v>
      </c>
      <c r="K225" s="15" t="s">
        <v>651</v>
      </c>
      <c r="L225" s="17" t="s">
        <v>184</v>
      </c>
      <c r="M225" s="17" t="s">
        <v>652</v>
      </c>
      <c r="N225" s="17" t="s">
        <v>684</v>
      </c>
      <c r="O225" s="17" t="s">
        <v>84</v>
      </c>
      <c r="P225" t="str">
        <f t="shared" si="3"/>
        <v>妙典中中</v>
      </c>
    </row>
    <row r="226" spans="1:16" x14ac:dyDescent="0.2">
      <c r="A226" s="12">
        <v>2225</v>
      </c>
      <c r="B226" s="13" t="s">
        <v>2846</v>
      </c>
      <c r="C226" s="13" t="s">
        <v>2847</v>
      </c>
      <c r="D226" s="14" t="s">
        <v>1567</v>
      </c>
      <c r="E226" s="13" t="s">
        <v>4364</v>
      </c>
      <c r="F226" s="16">
        <v>3</v>
      </c>
      <c r="G226" s="14"/>
      <c r="H226" s="14"/>
      <c r="I226" s="14"/>
      <c r="J226" s="15" t="s">
        <v>718</v>
      </c>
      <c r="K226" s="15" t="s">
        <v>644</v>
      </c>
      <c r="L226" s="17" t="s">
        <v>719</v>
      </c>
      <c r="M226" s="17" t="s">
        <v>645</v>
      </c>
      <c r="N226" s="17" t="s">
        <v>720</v>
      </c>
      <c r="O226" s="17" t="s">
        <v>84</v>
      </c>
      <c r="P226" t="str">
        <f t="shared" si="3"/>
        <v>妙典中中</v>
      </c>
    </row>
    <row r="227" spans="1:16" x14ac:dyDescent="0.2">
      <c r="A227" s="12">
        <v>2226</v>
      </c>
      <c r="B227" s="13" t="s">
        <v>2848</v>
      </c>
      <c r="C227" s="13" t="s">
        <v>2623</v>
      </c>
      <c r="D227" s="14" t="s">
        <v>1567</v>
      </c>
      <c r="E227" s="13" t="s">
        <v>4364</v>
      </c>
      <c r="F227" s="16">
        <v>3</v>
      </c>
      <c r="G227" s="14"/>
      <c r="H227" s="14"/>
      <c r="I227" s="14"/>
      <c r="J227" s="15" t="s">
        <v>685</v>
      </c>
      <c r="K227" s="15" t="s">
        <v>128</v>
      </c>
      <c r="L227" s="17" t="s">
        <v>686</v>
      </c>
      <c r="M227" s="17" t="s">
        <v>129</v>
      </c>
      <c r="N227" s="17" t="s">
        <v>687</v>
      </c>
      <c r="O227" s="17" t="s">
        <v>84</v>
      </c>
      <c r="P227" t="str">
        <f t="shared" si="3"/>
        <v>妙典中中</v>
      </c>
    </row>
    <row r="228" spans="1:16" x14ac:dyDescent="0.2">
      <c r="A228" s="12">
        <v>2227</v>
      </c>
      <c r="B228" s="13" t="s">
        <v>2849</v>
      </c>
      <c r="C228" s="13" t="s">
        <v>2850</v>
      </c>
      <c r="D228" s="14" t="s">
        <v>1567</v>
      </c>
      <c r="E228" s="13" t="s">
        <v>4364</v>
      </c>
      <c r="F228" s="16">
        <v>3</v>
      </c>
      <c r="G228" s="14"/>
      <c r="H228" s="14"/>
      <c r="I228" s="14"/>
      <c r="J228" s="15" t="s">
        <v>156</v>
      </c>
      <c r="K228" s="15" t="s">
        <v>226</v>
      </c>
      <c r="L228" s="17" t="s">
        <v>158</v>
      </c>
      <c r="M228" s="17" t="s">
        <v>227</v>
      </c>
      <c r="N228" s="17" t="s">
        <v>688</v>
      </c>
      <c r="O228" s="17" t="s">
        <v>84</v>
      </c>
      <c r="P228" t="str">
        <f t="shared" si="3"/>
        <v>妙典中中</v>
      </c>
    </row>
    <row r="229" spans="1:16" x14ac:dyDescent="0.2">
      <c r="A229" s="12">
        <v>2228</v>
      </c>
      <c r="B229" s="13" t="s">
        <v>2851</v>
      </c>
      <c r="C229" s="13" t="s">
        <v>2852</v>
      </c>
      <c r="D229" s="14" t="s">
        <v>1567</v>
      </c>
      <c r="E229" s="13" t="s">
        <v>4364</v>
      </c>
      <c r="F229" s="16">
        <v>3</v>
      </c>
      <c r="G229" s="14"/>
      <c r="H229" s="14"/>
      <c r="I229" s="14"/>
      <c r="J229" s="15" t="s">
        <v>689</v>
      </c>
      <c r="K229" s="15" t="s">
        <v>113</v>
      </c>
      <c r="L229" s="17" t="s">
        <v>690</v>
      </c>
      <c r="M229" s="17" t="s">
        <v>115</v>
      </c>
      <c r="N229" s="17" t="s">
        <v>691</v>
      </c>
      <c r="O229" s="17" t="s">
        <v>84</v>
      </c>
      <c r="P229" t="str">
        <f t="shared" si="3"/>
        <v>妙典中中</v>
      </c>
    </row>
    <row r="230" spans="1:16" x14ac:dyDescent="0.2">
      <c r="A230" s="12">
        <v>2229</v>
      </c>
      <c r="B230" s="13" t="s">
        <v>2853</v>
      </c>
      <c r="C230" s="13" t="s">
        <v>2854</v>
      </c>
      <c r="D230" s="14" t="s">
        <v>1567</v>
      </c>
      <c r="E230" s="13" t="s">
        <v>4364</v>
      </c>
      <c r="F230" s="16">
        <v>3</v>
      </c>
      <c r="G230" s="14"/>
      <c r="H230" s="14"/>
      <c r="I230" s="14"/>
      <c r="J230" s="15" t="s">
        <v>692</v>
      </c>
      <c r="K230" s="15" t="s">
        <v>414</v>
      </c>
      <c r="L230" s="17" t="s">
        <v>693</v>
      </c>
      <c r="M230" s="17" t="s">
        <v>416</v>
      </c>
      <c r="N230" s="17" t="s">
        <v>694</v>
      </c>
      <c r="O230" s="17" t="s">
        <v>84</v>
      </c>
      <c r="P230" t="str">
        <f t="shared" si="3"/>
        <v>妙典中中</v>
      </c>
    </row>
    <row r="231" spans="1:16" x14ac:dyDescent="0.2">
      <c r="A231" s="12">
        <v>2230</v>
      </c>
      <c r="B231" s="13" t="s">
        <v>2855</v>
      </c>
      <c r="C231" s="13" t="s">
        <v>2856</v>
      </c>
      <c r="D231" s="14" t="s">
        <v>1567</v>
      </c>
      <c r="E231" s="13" t="s">
        <v>4364</v>
      </c>
      <c r="F231" s="16">
        <v>3</v>
      </c>
      <c r="G231" s="14"/>
      <c r="H231" s="14"/>
      <c r="I231" s="14"/>
      <c r="J231" s="15" t="s">
        <v>695</v>
      </c>
      <c r="K231" s="15" t="s">
        <v>696</v>
      </c>
      <c r="L231" s="17" t="s">
        <v>697</v>
      </c>
      <c r="M231" s="17" t="s">
        <v>698</v>
      </c>
      <c r="N231" s="17" t="s">
        <v>699</v>
      </c>
      <c r="O231" s="17" t="s">
        <v>84</v>
      </c>
      <c r="P231" t="str">
        <f t="shared" si="3"/>
        <v>妙典中中</v>
      </c>
    </row>
    <row r="232" spans="1:16" x14ac:dyDescent="0.2">
      <c r="A232" s="12">
        <v>2231</v>
      </c>
      <c r="B232" s="13" t="s">
        <v>2762</v>
      </c>
      <c r="C232" s="13" t="s">
        <v>2857</v>
      </c>
      <c r="D232" s="14" t="s">
        <v>1567</v>
      </c>
      <c r="E232" s="13" t="s">
        <v>4364</v>
      </c>
      <c r="F232" s="16">
        <v>3</v>
      </c>
      <c r="G232" s="14"/>
      <c r="H232" s="14"/>
      <c r="I232" s="14"/>
      <c r="J232" s="15" t="s">
        <v>275</v>
      </c>
      <c r="K232" s="15" t="s">
        <v>432</v>
      </c>
      <c r="L232" s="17" t="s">
        <v>276</v>
      </c>
      <c r="M232" s="17" t="s">
        <v>434</v>
      </c>
      <c r="N232" s="17" t="s">
        <v>700</v>
      </c>
      <c r="O232" s="17" t="s">
        <v>84</v>
      </c>
      <c r="P232" t="str">
        <f t="shared" si="3"/>
        <v>妙典中中</v>
      </c>
    </row>
    <row r="233" spans="1:16" x14ac:dyDescent="0.2">
      <c r="A233" s="12">
        <v>2232</v>
      </c>
      <c r="B233" s="13" t="s">
        <v>2858</v>
      </c>
      <c r="C233" s="13" t="s">
        <v>2859</v>
      </c>
      <c r="D233" s="14" t="s">
        <v>1567</v>
      </c>
      <c r="E233" s="13" t="s">
        <v>4364</v>
      </c>
      <c r="F233" s="16">
        <v>3</v>
      </c>
      <c r="G233" s="14"/>
      <c r="H233" s="14"/>
      <c r="I233" s="14"/>
      <c r="J233" s="15" t="s">
        <v>413</v>
      </c>
      <c r="K233" s="15" t="s">
        <v>701</v>
      </c>
      <c r="L233" s="17" t="s">
        <v>415</v>
      </c>
      <c r="M233" s="17" t="s">
        <v>702</v>
      </c>
      <c r="N233" s="17" t="s">
        <v>550</v>
      </c>
      <c r="O233" s="17" t="s">
        <v>84</v>
      </c>
      <c r="P233" t="str">
        <f t="shared" si="3"/>
        <v>妙典中中</v>
      </c>
    </row>
    <row r="234" spans="1:16" x14ac:dyDescent="0.2">
      <c r="A234" s="12">
        <v>2233</v>
      </c>
      <c r="B234" s="13" t="s">
        <v>2860</v>
      </c>
      <c r="C234" s="13" t="s">
        <v>2861</v>
      </c>
      <c r="D234" s="14" t="s">
        <v>1567</v>
      </c>
      <c r="E234" s="13" t="s">
        <v>4364</v>
      </c>
      <c r="F234" s="16">
        <v>3</v>
      </c>
      <c r="G234" s="14"/>
      <c r="H234" s="14"/>
      <c r="I234" s="14"/>
      <c r="J234" s="15" t="s">
        <v>704</v>
      </c>
      <c r="K234" s="15" t="s">
        <v>113</v>
      </c>
      <c r="L234" s="17" t="s">
        <v>705</v>
      </c>
      <c r="M234" s="17" t="s">
        <v>115</v>
      </c>
      <c r="N234" s="17" t="s">
        <v>509</v>
      </c>
      <c r="O234" s="17" t="s">
        <v>84</v>
      </c>
      <c r="P234" t="str">
        <f t="shared" si="3"/>
        <v>妙典中中</v>
      </c>
    </row>
    <row r="235" spans="1:16" x14ac:dyDescent="0.2">
      <c r="A235" s="12">
        <v>2234</v>
      </c>
      <c r="B235" s="13" t="s">
        <v>2862</v>
      </c>
      <c r="C235" s="13" t="s">
        <v>2863</v>
      </c>
      <c r="D235" s="14" t="s">
        <v>1567</v>
      </c>
      <c r="E235" s="13" t="s">
        <v>4364</v>
      </c>
      <c r="F235" s="16">
        <v>3</v>
      </c>
      <c r="G235" s="14"/>
      <c r="H235" s="14"/>
      <c r="I235" s="14"/>
      <c r="J235" s="15" t="s">
        <v>706</v>
      </c>
      <c r="K235" s="15" t="s">
        <v>707</v>
      </c>
      <c r="L235" s="17" t="s">
        <v>708</v>
      </c>
      <c r="M235" s="17" t="s">
        <v>315</v>
      </c>
      <c r="N235" s="17" t="s">
        <v>709</v>
      </c>
      <c r="O235" s="17" t="s">
        <v>84</v>
      </c>
      <c r="P235" t="str">
        <f t="shared" si="3"/>
        <v>妙典中中</v>
      </c>
    </row>
    <row r="236" spans="1:16" x14ac:dyDescent="0.2">
      <c r="A236" s="12">
        <v>2235</v>
      </c>
      <c r="B236" s="13" t="s">
        <v>1358</v>
      </c>
      <c r="C236" s="13" t="s">
        <v>2196</v>
      </c>
      <c r="D236" s="14" t="s">
        <v>1567</v>
      </c>
      <c r="E236" s="13" t="s">
        <v>4364</v>
      </c>
      <c r="F236" s="16">
        <v>2</v>
      </c>
      <c r="G236" s="14"/>
      <c r="H236" s="14"/>
      <c r="I236" s="14"/>
      <c r="J236" s="15" t="s">
        <v>182</v>
      </c>
      <c r="K236" s="15" t="s">
        <v>2197</v>
      </c>
      <c r="L236" s="17" t="s">
        <v>184</v>
      </c>
      <c r="M236" s="17" t="s">
        <v>2198</v>
      </c>
      <c r="N236" s="17" t="s">
        <v>2199</v>
      </c>
      <c r="O236" s="17" t="s">
        <v>84</v>
      </c>
      <c r="P236" t="str">
        <f t="shared" si="3"/>
        <v>妙典中中</v>
      </c>
    </row>
    <row r="237" spans="1:16" x14ac:dyDescent="0.2">
      <c r="A237" s="12">
        <v>2236</v>
      </c>
      <c r="B237" s="13" t="s">
        <v>2200</v>
      </c>
      <c r="C237" s="13" t="s">
        <v>2201</v>
      </c>
      <c r="D237" s="14" t="s">
        <v>1567</v>
      </c>
      <c r="E237" s="13" t="s">
        <v>4364</v>
      </c>
      <c r="F237" s="16">
        <v>2</v>
      </c>
      <c r="G237" s="14"/>
      <c r="H237" s="14"/>
      <c r="I237" s="14"/>
      <c r="J237" s="15" t="s">
        <v>953</v>
      </c>
      <c r="K237" s="15" t="s">
        <v>201</v>
      </c>
      <c r="L237" s="17" t="s">
        <v>954</v>
      </c>
      <c r="M237" s="17" t="s">
        <v>202</v>
      </c>
      <c r="N237" s="17" t="s">
        <v>2202</v>
      </c>
      <c r="O237" s="17" t="s">
        <v>84</v>
      </c>
      <c r="P237" t="str">
        <f t="shared" si="3"/>
        <v>妙典中中</v>
      </c>
    </row>
    <row r="238" spans="1:16" x14ac:dyDescent="0.2">
      <c r="A238" s="12">
        <v>2237</v>
      </c>
      <c r="B238" s="13" t="s">
        <v>2203</v>
      </c>
      <c r="C238" s="13" t="s">
        <v>2204</v>
      </c>
      <c r="D238" s="14" t="s">
        <v>1567</v>
      </c>
      <c r="E238" s="13" t="s">
        <v>4364</v>
      </c>
      <c r="F238" s="16">
        <v>2</v>
      </c>
      <c r="G238" s="14"/>
      <c r="H238" s="14"/>
      <c r="I238" s="14"/>
      <c r="J238" s="15" t="s">
        <v>164</v>
      </c>
      <c r="K238" s="15" t="s">
        <v>1773</v>
      </c>
      <c r="L238" s="17" t="s">
        <v>165</v>
      </c>
      <c r="M238" s="17" t="s">
        <v>1774</v>
      </c>
      <c r="N238" s="17" t="s">
        <v>2205</v>
      </c>
      <c r="O238" s="17" t="s">
        <v>84</v>
      </c>
      <c r="P238" t="str">
        <f t="shared" si="3"/>
        <v>妙典中中</v>
      </c>
    </row>
    <row r="239" spans="1:16" x14ac:dyDescent="0.2">
      <c r="A239" s="12">
        <v>2238</v>
      </c>
      <c r="B239" s="13" t="s">
        <v>2206</v>
      </c>
      <c r="C239" s="13" t="s">
        <v>2207</v>
      </c>
      <c r="D239" s="14" t="s">
        <v>1567</v>
      </c>
      <c r="E239" s="13" t="s">
        <v>4364</v>
      </c>
      <c r="F239" s="16">
        <v>2</v>
      </c>
      <c r="G239" s="14"/>
      <c r="H239" s="14"/>
      <c r="I239" s="14"/>
      <c r="J239" s="15" t="s">
        <v>2208</v>
      </c>
      <c r="K239" s="15" t="s">
        <v>2209</v>
      </c>
      <c r="L239" s="17" t="s">
        <v>2210</v>
      </c>
      <c r="M239" s="17" t="s">
        <v>2211</v>
      </c>
      <c r="N239" s="17" t="s">
        <v>1752</v>
      </c>
      <c r="O239" s="17" t="s">
        <v>84</v>
      </c>
      <c r="P239" t="str">
        <f t="shared" si="3"/>
        <v>妙典中中</v>
      </c>
    </row>
    <row r="240" spans="1:16" x14ac:dyDescent="0.2">
      <c r="A240" s="12">
        <v>2239</v>
      </c>
      <c r="B240" s="13" t="s">
        <v>2212</v>
      </c>
      <c r="C240" s="13" t="s">
        <v>2213</v>
      </c>
      <c r="D240" s="14" t="s">
        <v>1567</v>
      </c>
      <c r="E240" s="13" t="s">
        <v>4364</v>
      </c>
      <c r="F240" s="16">
        <v>2</v>
      </c>
      <c r="G240" s="14"/>
      <c r="H240" s="14"/>
      <c r="I240" s="14"/>
      <c r="J240" s="15" t="s">
        <v>2214</v>
      </c>
      <c r="K240" s="15" t="s">
        <v>1474</v>
      </c>
      <c r="L240" s="17" t="s">
        <v>2215</v>
      </c>
      <c r="M240" s="17" t="s">
        <v>1475</v>
      </c>
      <c r="N240" s="17" t="s">
        <v>2216</v>
      </c>
      <c r="O240" s="17" t="s">
        <v>84</v>
      </c>
      <c r="P240" t="str">
        <f t="shared" si="3"/>
        <v>妙典中中</v>
      </c>
    </row>
    <row r="241" spans="1:16" x14ac:dyDescent="0.2">
      <c r="A241" s="12">
        <v>2240</v>
      </c>
      <c r="B241" s="13" t="s">
        <v>2217</v>
      </c>
      <c r="C241" s="13" t="s">
        <v>2218</v>
      </c>
      <c r="D241" s="14" t="s">
        <v>1567</v>
      </c>
      <c r="E241" s="13" t="s">
        <v>4364</v>
      </c>
      <c r="F241" s="16">
        <v>2</v>
      </c>
      <c r="G241" s="14"/>
      <c r="H241" s="14"/>
      <c r="I241" s="14"/>
      <c r="J241" s="15" t="s">
        <v>2219</v>
      </c>
      <c r="K241" s="15" t="s">
        <v>2220</v>
      </c>
      <c r="L241" s="17" t="s">
        <v>2221</v>
      </c>
      <c r="M241" s="17" t="s">
        <v>2222</v>
      </c>
      <c r="N241" s="17" t="s">
        <v>2223</v>
      </c>
      <c r="O241" s="17" t="s">
        <v>84</v>
      </c>
      <c r="P241" t="str">
        <f t="shared" si="3"/>
        <v>妙典中中</v>
      </c>
    </row>
    <row r="242" spans="1:16" x14ac:dyDescent="0.2">
      <c r="A242" s="12">
        <v>2241</v>
      </c>
      <c r="B242" s="13" t="s">
        <v>2224</v>
      </c>
      <c r="C242" s="13" t="s">
        <v>2225</v>
      </c>
      <c r="D242" s="14" t="s">
        <v>1567</v>
      </c>
      <c r="E242" s="13" t="s">
        <v>4364</v>
      </c>
      <c r="F242" s="16">
        <v>2</v>
      </c>
      <c r="G242" s="14"/>
      <c r="H242" s="14"/>
      <c r="I242" s="14"/>
      <c r="J242" s="15" t="s">
        <v>431</v>
      </c>
      <c r="K242" s="15" t="s">
        <v>923</v>
      </c>
      <c r="L242" s="17" t="s">
        <v>433</v>
      </c>
      <c r="M242" s="17" t="s">
        <v>925</v>
      </c>
      <c r="N242" s="17" t="s">
        <v>2226</v>
      </c>
      <c r="O242" s="17" t="s">
        <v>84</v>
      </c>
      <c r="P242" t="str">
        <f t="shared" si="3"/>
        <v>妙典中中</v>
      </c>
    </row>
    <row r="243" spans="1:16" x14ac:dyDescent="0.2">
      <c r="A243" s="12">
        <v>2242</v>
      </c>
      <c r="B243" s="13" t="s">
        <v>2224</v>
      </c>
      <c r="C243" s="13" t="s">
        <v>2227</v>
      </c>
      <c r="D243" s="14" t="s">
        <v>1567</v>
      </c>
      <c r="E243" s="13" t="s">
        <v>4364</v>
      </c>
      <c r="F243" s="16">
        <v>2</v>
      </c>
      <c r="G243" s="14"/>
      <c r="H243" s="14"/>
      <c r="I243" s="14"/>
      <c r="J243" s="15" t="s">
        <v>431</v>
      </c>
      <c r="K243" s="15" t="s">
        <v>203</v>
      </c>
      <c r="L243" s="17" t="s">
        <v>433</v>
      </c>
      <c r="M243" s="17" t="s">
        <v>205</v>
      </c>
      <c r="N243" s="17" t="s">
        <v>2228</v>
      </c>
      <c r="O243" s="17" t="s">
        <v>84</v>
      </c>
      <c r="P243" t="str">
        <f t="shared" si="3"/>
        <v>妙典中中</v>
      </c>
    </row>
    <row r="244" spans="1:16" x14ac:dyDescent="0.2">
      <c r="A244" s="12">
        <v>2243</v>
      </c>
      <c r="B244" s="13" t="s">
        <v>2864</v>
      </c>
      <c r="C244" s="13" t="s">
        <v>2865</v>
      </c>
      <c r="D244" s="14" t="s">
        <v>1567</v>
      </c>
      <c r="E244" s="13" t="s">
        <v>3650</v>
      </c>
      <c r="F244" s="16">
        <v>3</v>
      </c>
      <c r="G244" s="14"/>
      <c r="H244" s="14"/>
      <c r="I244" s="14"/>
      <c r="J244" s="15" t="s">
        <v>435</v>
      </c>
      <c r="K244" s="15" t="s">
        <v>180</v>
      </c>
      <c r="L244" s="17" t="s">
        <v>436</v>
      </c>
      <c r="M244" s="17" t="s">
        <v>181</v>
      </c>
      <c r="N244" s="17" t="s">
        <v>497</v>
      </c>
      <c r="O244" s="17" t="s">
        <v>84</v>
      </c>
      <c r="P244" t="str">
        <f t="shared" si="3"/>
        <v>明海中中</v>
      </c>
    </row>
    <row r="245" spans="1:16" x14ac:dyDescent="0.2">
      <c r="A245" s="12">
        <v>2244</v>
      </c>
      <c r="B245" s="13" t="s">
        <v>2866</v>
      </c>
      <c r="C245" s="13" t="s">
        <v>2867</v>
      </c>
      <c r="D245" s="14" t="s">
        <v>1567</v>
      </c>
      <c r="E245" s="13" t="s">
        <v>3650</v>
      </c>
      <c r="F245" s="16">
        <v>3</v>
      </c>
      <c r="G245" s="14"/>
      <c r="H245" s="14"/>
      <c r="I245" s="14"/>
      <c r="J245" s="15" t="s">
        <v>446</v>
      </c>
      <c r="K245" s="15" t="s">
        <v>308</v>
      </c>
      <c r="L245" s="17" t="s">
        <v>447</v>
      </c>
      <c r="M245" s="17" t="s">
        <v>309</v>
      </c>
      <c r="N245" s="17" t="s">
        <v>448</v>
      </c>
      <c r="O245" s="17" t="s">
        <v>84</v>
      </c>
      <c r="P245" t="str">
        <f t="shared" si="3"/>
        <v>明海中中</v>
      </c>
    </row>
    <row r="246" spans="1:16" x14ac:dyDescent="0.2">
      <c r="A246" s="12">
        <v>2245</v>
      </c>
      <c r="B246" s="22" t="s">
        <v>2868</v>
      </c>
      <c r="C246" s="22" t="s">
        <v>2869</v>
      </c>
      <c r="D246" s="14" t="s">
        <v>1567</v>
      </c>
      <c r="E246" s="22" t="s">
        <v>3650</v>
      </c>
      <c r="F246" s="12">
        <v>3</v>
      </c>
      <c r="G246" s="14"/>
      <c r="H246" s="14"/>
      <c r="I246" s="23"/>
      <c r="J246" s="21" t="s">
        <v>449</v>
      </c>
      <c r="K246" s="21" t="s">
        <v>199</v>
      </c>
      <c r="L246" s="17" t="s">
        <v>450</v>
      </c>
      <c r="M246" s="17" t="s">
        <v>200</v>
      </c>
      <c r="N246" s="17" t="s">
        <v>451</v>
      </c>
      <c r="O246" s="17" t="s">
        <v>84</v>
      </c>
      <c r="P246" t="str">
        <f t="shared" si="3"/>
        <v>明海中中</v>
      </c>
    </row>
    <row r="247" spans="1:16" x14ac:dyDescent="0.2">
      <c r="A247" s="12">
        <v>2246</v>
      </c>
      <c r="B247" s="13" t="s">
        <v>4463</v>
      </c>
      <c r="C247" s="13" t="s">
        <v>4464</v>
      </c>
      <c r="D247" s="14" t="s">
        <v>1567</v>
      </c>
      <c r="E247" s="13" t="s">
        <v>3650</v>
      </c>
      <c r="F247" s="16">
        <v>3</v>
      </c>
      <c r="G247" s="14"/>
      <c r="H247" s="14"/>
      <c r="I247" s="14"/>
      <c r="J247" s="15" t="s">
        <v>4465</v>
      </c>
      <c r="K247" s="15" t="s">
        <v>4466</v>
      </c>
      <c r="L247" s="17" t="s">
        <v>4463</v>
      </c>
      <c r="M247" s="17" t="s">
        <v>4467</v>
      </c>
      <c r="N247" s="17" t="s">
        <v>4468</v>
      </c>
      <c r="O247" s="17" t="s">
        <v>4469</v>
      </c>
      <c r="P247" t="str">
        <f t="shared" si="3"/>
        <v>明海中中</v>
      </c>
    </row>
    <row r="248" spans="1:16" x14ac:dyDescent="0.2">
      <c r="A248" s="12">
        <v>2247</v>
      </c>
      <c r="B248" s="13" t="s">
        <v>2870</v>
      </c>
      <c r="C248" s="13" t="s">
        <v>2871</v>
      </c>
      <c r="D248" s="14" t="s">
        <v>1567</v>
      </c>
      <c r="E248" s="13" t="s">
        <v>3650</v>
      </c>
      <c r="F248" s="16">
        <v>3</v>
      </c>
      <c r="G248" s="14"/>
      <c r="H248" s="14"/>
      <c r="I248" s="14"/>
      <c r="J248" s="15" t="s">
        <v>498</v>
      </c>
      <c r="K248" s="15" t="s">
        <v>253</v>
      </c>
      <c r="L248" s="17" t="s">
        <v>499</v>
      </c>
      <c r="M248" s="17" t="s">
        <v>254</v>
      </c>
      <c r="N248" s="17" t="s">
        <v>500</v>
      </c>
      <c r="O248" s="17" t="s">
        <v>84</v>
      </c>
      <c r="P248" t="str">
        <f t="shared" si="3"/>
        <v>明海中中</v>
      </c>
    </row>
    <row r="249" spans="1:16" x14ac:dyDescent="0.2">
      <c r="A249" s="12">
        <v>2248</v>
      </c>
      <c r="B249" s="13" t="s">
        <v>2872</v>
      </c>
      <c r="C249" s="13" t="s">
        <v>2873</v>
      </c>
      <c r="D249" s="14" t="s">
        <v>1567</v>
      </c>
      <c r="E249" s="13" t="s">
        <v>3650</v>
      </c>
      <c r="F249" s="16">
        <v>3</v>
      </c>
      <c r="G249" s="14"/>
      <c r="H249" s="14"/>
      <c r="I249" s="14"/>
      <c r="J249" s="15" t="s">
        <v>302</v>
      </c>
      <c r="K249" s="15" t="s">
        <v>419</v>
      </c>
      <c r="L249" s="17" t="s">
        <v>303</v>
      </c>
      <c r="M249" s="17" t="s">
        <v>421</v>
      </c>
      <c r="N249" s="17" t="s">
        <v>501</v>
      </c>
      <c r="O249" s="17" t="s">
        <v>84</v>
      </c>
      <c r="P249" t="str">
        <f t="shared" si="3"/>
        <v>明海中中</v>
      </c>
    </row>
    <row r="250" spans="1:16" x14ac:dyDescent="0.2">
      <c r="A250" s="12">
        <v>2249</v>
      </c>
      <c r="B250" s="13" t="s">
        <v>2874</v>
      </c>
      <c r="C250" s="13" t="s">
        <v>2875</v>
      </c>
      <c r="D250" s="14" t="s">
        <v>1567</v>
      </c>
      <c r="E250" s="13" t="s">
        <v>3650</v>
      </c>
      <c r="F250" s="16">
        <v>3</v>
      </c>
      <c r="G250" s="14"/>
      <c r="H250" s="14"/>
      <c r="I250" s="14"/>
      <c r="J250" s="15" t="s">
        <v>502</v>
      </c>
      <c r="K250" s="15" t="s">
        <v>503</v>
      </c>
      <c r="L250" s="17" t="s">
        <v>504</v>
      </c>
      <c r="M250" s="17" t="s">
        <v>505</v>
      </c>
      <c r="N250" s="17" t="s">
        <v>506</v>
      </c>
      <c r="O250" s="17" t="s">
        <v>84</v>
      </c>
      <c r="P250" t="str">
        <f t="shared" si="3"/>
        <v>明海中中</v>
      </c>
    </row>
    <row r="251" spans="1:16" x14ac:dyDescent="0.2">
      <c r="A251" s="12">
        <v>2250</v>
      </c>
      <c r="B251" s="13" t="s">
        <v>2876</v>
      </c>
      <c r="C251" s="13" t="s">
        <v>2877</v>
      </c>
      <c r="D251" s="14" t="s">
        <v>1567</v>
      </c>
      <c r="E251" s="13" t="s">
        <v>3650</v>
      </c>
      <c r="F251" s="16">
        <v>2</v>
      </c>
      <c r="G251" s="14"/>
      <c r="H251" s="14"/>
      <c r="I251" s="14"/>
      <c r="J251" s="15" t="s">
        <v>1755</v>
      </c>
      <c r="K251" s="15" t="s">
        <v>279</v>
      </c>
      <c r="L251" s="17" t="s">
        <v>1756</v>
      </c>
      <c r="M251" s="17" t="s">
        <v>280</v>
      </c>
      <c r="N251" s="17" t="s">
        <v>1757</v>
      </c>
      <c r="O251" s="17" t="s">
        <v>84</v>
      </c>
      <c r="P251" t="str">
        <f t="shared" si="3"/>
        <v>明海中中</v>
      </c>
    </row>
    <row r="252" spans="1:16" x14ac:dyDescent="0.2">
      <c r="A252" s="12">
        <v>2251</v>
      </c>
      <c r="B252" s="13" t="s">
        <v>2878</v>
      </c>
      <c r="C252" s="13" t="s">
        <v>2879</v>
      </c>
      <c r="D252" s="14" t="s">
        <v>1567</v>
      </c>
      <c r="E252" s="13" t="s">
        <v>3650</v>
      </c>
      <c r="F252" s="16">
        <v>2</v>
      </c>
      <c r="G252" s="14"/>
      <c r="H252" s="14"/>
      <c r="I252" s="14"/>
      <c r="J252" s="15" t="s">
        <v>1758</v>
      </c>
      <c r="K252" s="15" t="s">
        <v>1759</v>
      </c>
      <c r="L252" s="17" t="s">
        <v>1760</v>
      </c>
      <c r="M252" s="17" t="s">
        <v>1761</v>
      </c>
      <c r="N252" s="17" t="s">
        <v>1749</v>
      </c>
      <c r="O252" s="17" t="s">
        <v>84</v>
      </c>
      <c r="P252" t="str">
        <f t="shared" si="3"/>
        <v>明海中中</v>
      </c>
    </row>
    <row r="253" spans="1:16" x14ac:dyDescent="0.2">
      <c r="A253" s="12">
        <v>2252</v>
      </c>
      <c r="B253" s="13" t="s">
        <v>2880</v>
      </c>
      <c r="C253" s="13" t="s">
        <v>2881</v>
      </c>
      <c r="D253" s="14" t="s">
        <v>1567</v>
      </c>
      <c r="E253" s="13" t="s">
        <v>3650</v>
      </c>
      <c r="F253" s="16">
        <v>2</v>
      </c>
      <c r="G253" s="14"/>
      <c r="H253" s="14"/>
      <c r="I253" s="14"/>
      <c r="J253" s="15" t="s">
        <v>1762</v>
      </c>
      <c r="K253" s="15" t="s">
        <v>1763</v>
      </c>
      <c r="L253" s="17" t="s">
        <v>1764</v>
      </c>
      <c r="M253" s="17" t="s">
        <v>1765</v>
      </c>
      <c r="N253" s="17" t="s">
        <v>1766</v>
      </c>
      <c r="O253" s="17" t="s">
        <v>84</v>
      </c>
      <c r="P253" t="str">
        <f t="shared" si="3"/>
        <v>明海中中</v>
      </c>
    </row>
    <row r="254" spans="1:16" x14ac:dyDescent="0.2">
      <c r="A254" s="12">
        <v>2253</v>
      </c>
      <c r="B254" s="13" t="s">
        <v>2882</v>
      </c>
      <c r="C254" s="13" t="s">
        <v>2883</v>
      </c>
      <c r="D254" s="14" t="s">
        <v>1567</v>
      </c>
      <c r="E254" s="13" t="s">
        <v>3650</v>
      </c>
      <c r="F254" s="16">
        <v>2</v>
      </c>
      <c r="G254" s="14"/>
      <c r="H254" s="14"/>
      <c r="I254" s="14"/>
      <c r="J254" s="15" t="s">
        <v>297</v>
      </c>
      <c r="K254" s="15" t="s">
        <v>124</v>
      </c>
      <c r="L254" s="17" t="s">
        <v>298</v>
      </c>
      <c r="M254" s="17" t="s">
        <v>125</v>
      </c>
      <c r="N254" s="17" t="s">
        <v>1767</v>
      </c>
      <c r="O254" s="17" t="s">
        <v>84</v>
      </c>
      <c r="P254" t="str">
        <f t="shared" si="3"/>
        <v>明海中中</v>
      </c>
    </row>
    <row r="255" spans="1:16" x14ac:dyDescent="0.2">
      <c r="A255" s="12">
        <v>2254</v>
      </c>
      <c r="B255" s="13" t="s">
        <v>2884</v>
      </c>
      <c r="C255" s="13" t="s">
        <v>2885</v>
      </c>
      <c r="D255" s="14" t="s">
        <v>1567</v>
      </c>
      <c r="E255" s="13" t="s">
        <v>3650</v>
      </c>
      <c r="F255" s="16">
        <v>2</v>
      </c>
      <c r="G255" s="14"/>
      <c r="H255" s="14"/>
      <c r="I255" s="14"/>
      <c r="J255" s="15" t="s">
        <v>1768</v>
      </c>
      <c r="K255" s="15" t="s">
        <v>1769</v>
      </c>
      <c r="L255" s="17" t="s">
        <v>1770</v>
      </c>
      <c r="M255" s="17" t="s">
        <v>1771</v>
      </c>
      <c r="N255" s="17" t="s">
        <v>1772</v>
      </c>
      <c r="O255" s="17" t="s">
        <v>84</v>
      </c>
      <c r="P255" t="str">
        <f t="shared" si="3"/>
        <v>明海中中</v>
      </c>
    </row>
    <row r="256" spans="1:16" x14ac:dyDescent="0.2">
      <c r="A256" s="12">
        <v>2255</v>
      </c>
      <c r="B256" s="13" t="s">
        <v>2565</v>
      </c>
      <c r="C256" s="13" t="s">
        <v>2886</v>
      </c>
      <c r="D256" s="14" t="s">
        <v>1567</v>
      </c>
      <c r="E256" s="13" t="s">
        <v>3650</v>
      </c>
      <c r="F256" s="16">
        <v>2</v>
      </c>
      <c r="G256" s="14"/>
      <c r="H256" s="14"/>
      <c r="I256" s="14"/>
      <c r="J256" s="15" t="s">
        <v>2330</v>
      </c>
      <c r="K256" s="15" t="s">
        <v>2331</v>
      </c>
      <c r="L256" s="17" t="s">
        <v>2332</v>
      </c>
      <c r="M256" s="17" t="s">
        <v>2333</v>
      </c>
      <c r="N256" s="17" t="s">
        <v>2334</v>
      </c>
      <c r="O256" s="17" t="s">
        <v>84</v>
      </c>
      <c r="P256" t="str">
        <f t="shared" si="3"/>
        <v>明海中中</v>
      </c>
    </row>
    <row r="257" spans="1:16" x14ac:dyDescent="0.2">
      <c r="A257" s="12">
        <v>2256</v>
      </c>
      <c r="B257" s="13" t="s">
        <v>2887</v>
      </c>
      <c r="C257" s="13" t="s">
        <v>2888</v>
      </c>
      <c r="D257" s="14" t="s">
        <v>1567</v>
      </c>
      <c r="E257" s="13" t="s">
        <v>3650</v>
      </c>
      <c r="F257" s="16">
        <v>2</v>
      </c>
      <c r="G257" s="14"/>
      <c r="H257" s="14"/>
      <c r="I257" s="14"/>
      <c r="J257" s="15" t="s">
        <v>2889</v>
      </c>
      <c r="K257" s="15" t="s">
        <v>2209</v>
      </c>
      <c r="L257" s="17" t="s">
        <v>2890</v>
      </c>
      <c r="M257" s="17" t="s">
        <v>2211</v>
      </c>
      <c r="N257" s="17" t="s">
        <v>2891</v>
      </c>
      <c r="O257" s="17" t="s">
        <v>84</v>
      </c>
      <c r="P257" t="str">
        <f t="shared" si="3"/>
        <v>明海中中</v>
      </c>
    </row>
    <row r="258" spans="1:16" x14ac:dyDescent="0.2">
      <c r="A258" s="12">
        <v>2257</v>
      </c>
      <c r="B258" s="13" t="s">
        <v>2892</v>
      </c>
      <c r="C258" s="13" t="s">
        <v>826</v>
      </c>
      <c r="D258" s="14" t="s">
        <v>1567</v>
      </c>
      <c r="E258" s="13" t="s">
        <v>4351</v>
      </c>
      <c r="F258" s="16">
        <v>3</v>
      </c>
      <c r="G258" s="14"/>
      <c r="H258" s="14"/>
      <c r="I258" s="14"/>
      <c r="J258" s="15" t="s">
        <v>827</v>
      </c>
      <c r="K258" s="15" t="s">
        <v>186</v>
      </c>
      <c r="L258" s="17" t="s">
        <v>828</v>
      </c>
      <c r="M258" s="17" t="s">
        <v>187</v>
      </c>
      <c r="N258" s="17" t="s">
        <v>829</v>
      </c>
      <c r="O258" s="17" t="s">
        <v>84</v>
      </c>
      <c r="P258" t="str">
        <f t="shared" si="3"/>
        <v>市川八中中</v>
      </c>
    </row>
    <row r="259" spans="1:16" x14ac:dyDescent="0.2">
      <c r="A259" s="12">
        <v>2258</v>
      </c>
      <c r="B259" s="13" t="s">
        <v>2893</v>
      </c>
      <c r="C259" s="13" t="s">
        <v>2894</v>
      </c>
      <c r="D259" s="14" t="s">
        <v>1567</v>
      </c>
      <c r="E259" s="13" t="s">
        <v>4351</v>
      </c>
      <c r="F259" s="16">
        <v>3</v>
      </c>
      <c r="G259" s="14"/>
      <c r="H259" s="14"/>
      <c r="I259" s="14"/>
      <c r="J259" s="15" t="s">
        <v>710</v>
      </c>
      <c r="K259" s="15" t="s">
        <v>374</v>
      </c>
      <c r="L259" s="17" t="s">
        <v>711</v>
      </c>
      <c r="M259" s="17" t="s">
        <v>376</v>
      </c>
      <c r="N259" s="17" t="s">
        <v>712</v>
      </c>
      <c r="O259" s="17" t="s">
        <v>84</v>
      </c>
      <c r="P259" t="str">
        <f t="shared" ref="P259:P322" si="4">E259&amp;"中"</f>
        <v>市川八中中</v>
      </c>
    </row>
    <row r="260" spans="1:16" x14ac:dyDescent="0.2">
      <c r="A260" s="12">
        <v>2259</v>
      </c>
      <c r="B260" s="13" t="s">
        <v>2895</v>
      </c>
      <c r="C260" s="13" t="s">
        <v>2896</v>
      </c>
      <c r="D260" s="14" t="s">
        <v>1567</v>
      </c>
      <c r="E260" s="13" t="s">
        <v>4351</v>
      </c>
      <c r="F260" s="16">
        <v>2</v>
      </c>
      <c r="G260" s="14"/>
      <c r="H260" s="14"/>
      <c r="I260" s="14"/>
      <c r="J260" s="15" t="s">
        <v>980</v>
      </c>
      <c r="K260" s="15" t="s">
        <v>1728</v>
      </c>
      <c r="L260" s="17" t="s">
        <v>2344</v>
      </c>
      <c r="M260" s="17" t="s">
        <v>1729</v>
      </c>
      <c r="N260" s="17" t="s">
        <v>1730</v>
      </c>
      <c r="O260" s="17" t="s">
        <v>84</v>
      </c>
      <c r="P260" t="str">
        <f t="shared" si="4"/>
        <v>市川八中中</v>
      </c>
    </row>
    <row r="261" spans="1:16" x14ac:dyDescent="0.2">
      <c r="A261" s="12">
        <v>2260</v>
      </c>
      <c r="B261" s="13" t="s">
        <v>1776</v>
      </c>
      <c r="C261" s="13" t="s">
        <v>1777</v>
      </c>
      <c r="D261" s="14" t="s">
        <v>1567</v>
      </c>
      <c r="E261" s="13" t="s">
        <v>4351</v>
      </c>
      <c r="F261" s="16">
        <v>2</v>
      </c>
      <c r="G261" s="14"/>
      <c r="H261" s="14"/>
      <c r="I261" s="14"/>
      <c r="J261" s="15" t="s">
        <v>174</v>
      </c>
      <c r="K261" s="15" t="s">
        <v>744</v>
      </c>
      <c r="L261" s="17" t="s">
        <v>175</v>
      </c>
      <c r="M261" s="17" t="s">
        <v>745</v>
      </c>
      <c r="N261" s="17" t="s">
        <v>1778</v>
      </c>
      <c r="O261" s="17" t="s">
        <v>84</v>
      </c>
      <c r="P261" t="str">
        <f t="shared" si="4"/>
        <v>市川八中中</v>
      </c>
    </row>
    <row r="262" spans="1:16" x14ac:dyDescent="0.2">
      <c r="A262" s="12">
        <v>2261</v>
      </c>
      <c r="B262" s="13" t="s">
        <v>2897</v>
      </c>
      <c r="C262" s="13" t="s">
        <v>2898</v>
      </c>
      <c r="D262" s="14" t="s">
        <v>1567</v>
      </c>
      <c r="E262" s="13" t="s">
        <v>4351</v>
      </c>
      <c r="F262" s="16">
        <v>2</v>
      </c>
      <c r="G262" s="14"/>
      <c r="H262" s="14"/>
      <c r="I262" s="14"/>
      <c r="J262" s="15" t="s">
        <v>1647</v>
      </c>
      <c r="K262" s="15" t="s">
        <v>134</v>
      </c>
      <c r="L262" s="17" t="s">
        <v>1648</v>
      </c>
      <c r="M262" s="17" t="s">
        <v>136</v>
      </c>
      <c r="N262" s="17" t="s">
        <v>2052</v>
      </c>
      <c r="O262" s="17" t="s">
        <v>84</v>
      </c>
      <c r="P262" t="str">
        <f t="shared" si="4"/>
        <v>市川八中中</v>
      </c>
    </row>
    <row r="263" spans="1:16" x14ac:dyDescent="0.2">
      <c r="A263" s="12">
        <v>2262</v>
      </c>
      <c r="B263" s="13" t="s">
        <v>2899</v>
      </c>
      <c r="C263" s="13" t="s">
        <v>2900</v>
      </c>
      <c r="D263" s="14" t="s">
        <v>1567</v>
      </c>
      <c r="E263" s="13" t="s">
        <v>4347</v>
      </c>
      <c r="F263" s="16">
        <v>3</v>
      </c>
      <c r="G263" s="14"/>
      <c r="H263" s="14"/>
      <c r="I263" s="14"/>
      <c r="J263" s="15" t="s">
        <v>807</v>
      </c>
      <c r="K263" s="15" t="s">
        <v>304</v>
      </c>
      <c r="L263" s="17" t="s">
        <v>808</v>
      </c>
      <c r="M263" s="17" t="s">
        <v>305</v>
      </c>
      <c r="N263" s="17" t="s">
        <v>809</v>
      </c>
      <c r="O263" s="17" t="s">
        <v>84</v>
      </c>
      <c r="P263" t="str">
        <f t="shared" si="4"/>
        <v>市川五中中</v>
      </c>
    </row>
    <row r="264" spans="1:16" x14ac:dyDescent="0.2">
      <c r="A264" s="12">
        <v>2263</v>
      </c>
      <c r="B264" s="13" t="s">
        <v>2901</v>
      </c>
      <c r="C264" s="13" t="s">
        <v>2902</v>
      </c>
      <c r="D264" s="14" t="s">
        <v>1567</v>
      </c>
      <c r="E264" s="13" t="s">
        <v>4367</v>
      </c>
      <c r="F264" s="16">
        <v>3</v>
      </c>
      <c r="G264" s="14"/>
      <c r="H264" s="14"/>
      <c r="I264" s="14"/>
      <c r="J264" s="15" t="s">
        <v>883</v>
      </c>
      <c r="K264" s="15" t="s">
        <v>118</v>
      </c>
      <c r="L264" s="17" t="s">
        <v>884</v>
      </c>
      <c r="M264" s="17" t="s">
        <v>119</v>
      </c>
      <c r="N264" s="17" t="s">
        <v>885</v>
      </c>
      <c r="O264" s="17" t="s">
        <v>84</v>
      </c>
      <c r="P264" t="str">
        <f t="shared" si="4"/>
        <v>市川七中中</v>
      </c>
    </row>
    <row r="265" spans="1:16" x14ac:dyDescent="0.2">
      <c r="A265" s="12">
        <v>2264</v>
      </c>
      <c r="B265" s="13" t="s">
        <v>2903</v>
      </c>
      <c r="C265" s="13" t="s">
        <v>2904</v>
      </c>
      <c r="D265" s="14" t="s">
        <v>1567</v>
      </c>
      <c r="E265" s="13" t="s">
        <v>4367</v>
      </c>
      <c r="F265" s="16">
        <v>2</v>
      </c>
      <c r="G265" s="14"/>
      <c r="H265" s="14"/>
      <c r="I265" s="14"/>
      <c r="J265" s="15" t="s">
        <v>2309</v>
      </c>
      <c r="K265" s="15" t="s">
        <v>2310</v>
      </c>
      <c r="L265" s="17" t="s">
        <v>2311</v>
      </c>
      <c r="M265" s="17" t="s">
        <v>2312</v>
      </c>
      <c r="N265" s="17" t="s">
        <v>2313</v>
      </c>
      <c r="O265" s="17" t="s">
        <v>84</v>
      </c>
      <c r="P265" t="str">
        <f t="shared" si="4"/>
        <v>市川七中中</v>
      </c>
    </row>
    <row r="266" spans="1:16" x14ac:dyDescent="0.2">
      <c r="A266" s="12">
        <v>2265</v>
      </c>
      <c r="B266" s="17" t="s">
        <v>674</v>
      </c>
      <c r="C266" s="17" t="s">
        <v>350</v>
      </c>
      <c r="D266" s="14" t="s">
        <v>1567</v>
      </c>
      <c r="E266" s="15" t="s">
        <v>4344</v>
      </c>
      <c r="F266" s="16">
        <v>3</v>
      </c>
      <c r="G266" s="14"/>
      <c r="H266" s="17"/>
      <c r="I266" s="17"/>
      <c r="J266" s="15" t="s">
        <v>675</v>
      </c>
      <c r="K266" s="17" t="s">
        <v>351</v>
      </c>
      <c r="L266" s="17" t="s">
        <v>676</v>
      </c>
      <c r="M266" s="17" t="s">
        <v>352</v>
      </c>
      <c r="N266" s="17" t="s">
        <v>677</v>
      </c>
      <c r="O266" s="17" t="s">
        <v>84</v>
      </c>
      <c r="P266" t="str">
        <f t="shared" si="4"/>
        <v>下貝塚中中</v>
      </c>
    </row>
    <row r="267" spans="1:16" x14ac:dyDescent="0.2">
      <c r="A267" s="12">
        <v>2266</v>
      </c>
      <c r="B267" s="13" t="s">
        <v>678</v>
      </c>
      <c r="C267" s="13" t="s">
        <v>679</v>
      </c>
      <c r="D267" s="14" t="s">
        <v>1567</v>
      </c>
      <c r="E267" s="13" t="s">
        <v>4344</v>
      </c>
      <c r="F267" s="16">
        <v>3</v>
      </c>
      <c r="G267" s="14"/>
      <c r="H267" s="14"/>
      <c r="I267" s="14"/>
      <c r="J267" s="15" t="s">
        <v>680</v>
      </c>
      <c r="K267" s="15" t="s">
        <v>118</v>
      </c>
      <c r="L267" s="17" t="s">
        <v>681</v>
      </c>
      <c r="M267" s="17" t="s">
        <v>119</v>
      </c>
      <c r="N267" s="17" t="s">
        <v>682</v>
      </c>
      <c r="O267" s="17" t="s">
        <v>84</v>
      </c>
      <c r="P267" t="str">
        <f t="shared" si="4"/>
        <v>下貝塚中中</v>
      </c>
    </row>
    <row r="268" spans="1:16" x14ac:dyDescent="0.2">
      <c r="A268" s="12">
        <v>2267</v>
      </c>
      <c r="B268" s="13" t="s">
        <v>2905</v>
      </c>
      <c r="C268" s="13" t="s">
        <v>2906</v>
      </c>
      <c r="D268" s="14" t="s">
        <v>1567</v>
      </c>
      <c r="E268" s="13" t="s">
        <v>4344</v>
      </c>
      <c r="F268" s="16">
        <v>2</v>
      </c>
      <c r="G268" s="14"/>
      <c r="H268" s="14"/>
      <c r="I268" s="14"/>
      <c r="J268" s="15" t="s">
        <v>1950</v>
      </c>
      <c r="K268" s="15" t="s">
        <v>1012</v>
      </c>
      <c r="L268" s="17" t="s">
        <v>1951</v>
      </c>
      <c r="M268" s="17" t="s">
        <v>1014</v>
      </c>
      <c r="N268" s="17" t="s">
        <v>1952</v>
      </c>
      <c r="O268" s="17" t="s">
        <v>84</v>
      </c>
      <c r="P268" t="str">
        <f t="shared" si="4"/>
        <v>下貝塚中中</v>
      </c>
    </row>
    <row r="269" spans="1:16" x14ac:dyDescent="0.2">
      <c r="A269" s="12">
        <v>2268</v>
      </c>
      <c r="B269" s="13" t="s">
        <v>2907</v>
      </c>
      <c r="C269" s="13" t="s">
        <v>2908</v>
      </c>
      <c r="D269" s="14" t="s">
        <v>1567</v>
      </c>
      <c r="E269" s="13" t="s">
        <v>4344</v>
      </c>
      <c r="F269" s="16">
        <v>2</v>
      </c>
      <c r="G269" s="14"/>
      <c r="H269" s="14"/>
      <c r="I269" s="14"/>
      <c r="J269" s="15" t="s">
        <v>1953</v>
      </c>
      <c r="K269" s="15" t="s">
        <v>1719</v>
      </c>
      <c r="L269" s="17" t="s">
        <v>1954</v>
      </c>
      <c r="M269" s="17" t="s">
        <v>1721</v>
      </c>
      <c r="N269" s="17" t="s">
        <v>1955</v>
      </c>
      <c r="O269" s="17" t="s">
        <v>84</v>
      </c>
      <c r="P269" t="str">
        <f t="shared" si="4"/>
        <v>下貝塚中中</v>
      </c>
    </row>
    <row r="270" spans="1:16" x14ac:dyDescent="0.2">
      <c r="A270" s="12">
        <v>2269</v>
      </c>
      <c r="B270" s="13" t="s">
        <v>1185</v>
      </c>
      <c r="C270" s="13" t="s">
        <v>2909</v>
      </c>
      <c r="D270" s="14" t="s">
        <v>1567</v>
      </c>
      <c r="E270" s="13" t="s">
        <v>4344</v>
      </c>
      <c r="F270" s="16">
        <v>2</v>
      </c>
      <c r="G270" s="14"/>
      <c r="H270" s="14"/>
      <c r="I270" s="14"/>
      <c r="J270" s="15" t="s">
        <v>88</v>
      </c>
      <c r="K270" s="15" t="s">
        <v>218</v>
      </c>
      <c r="L270" s="17" t="s">
        <v>90</v>
      </c>
      <c r="M270" s="17" t="s">
        <v>219</v>
      </c>
      <c r="N270" s="17" t="s">
        <v>1956</v>
      </c>
      <c r="O270" s="17" t="s">
        <v>84</v>
      </c>
      <c r="P270" t="str">
        <f t="shared" si="4"/>
        <v>下貝塚中中</v>
      </c>
    </row>
    <row r="271" spans="1:16" x14ac:dyDescent="0.2">
      <c r="A271" s="12">
        <v>2270</v>
      </c>
      <c r="B271" s="13" t="s">
        <v>2910</v>
      </c>
      <c r="C271" s="13" t="s">
        <v>2911</v>
      </c>
      <c r="D271" s="14" t="s">
        <v>1567</v>
      </c>
      <c r="E271" s="13" t="s">
        <v>4344</v>
      </c>
      <c r="F271" s="16">
        <v>2</v>
      </c>
      <c r="G271" s="14"/>
      <c r="H271" s="14"/>
      <c r="I271" s="14"/>
      <c r="J271" s="15" t="s">
        <v>327</v>
      </c>
      <c r="K271" s="15" t="s">
        <v>899</v>
      </c>
      <c r="L271" s="17" t="s">
        <v>328</v>
      </c>
      <c r="M271" s="17" t="s">
        <v>900</v>
      </c>
      <c r="N271" s="17" t="s">
        <v>1957</v>
      </c>
      <c r="O271" s="17" t="s">
        <v>84</v>
      </c>
      <c r="P271" t="str">
        <f t="shared" si="4"/>
        <v>下貝塚中中</v>
      </c>
    </row>
    <row r="272" spans="1:16" x14ac:dyDescent="0.2">
      <c r="A272" s="12">
        <v>2271</v>
      </c>
      <c r="B272" s="13" t="s">
        <v>2518</v>
      </c>
      <c r="C272" s="13" t="s">
        <v>2912</v>
      </c>
      <c r="D272" s="14" t="s">
        <v>1567</v>
      </c>
      <c r="E272" s="13" t="s">
        <v>4344</v>
      </c>
      <c r="F272" s="16">
        <v>2</v>
      </c>
      <c r="G272" s="14"/>
      <c r="H272" s="14"/>
      <c r="I272" s="14"/>
      <c r="J272" s="15" t="s">
        <v>275</v>
      </c>
      <c r="K272" s="15" t="s">
        <v>1958</v>
      </c>
      <c r="L272" s="17" t="s">
        <v>276</v>
      </c>
      <c r="M272" s="17" t="s">
        <v>1959</v>
      </c>
      <c r="N272" s="17" t="s">
        <v>1960</v>
      </c>
      <c r="O272" s="17" t="s">
        <v>84</v>
      </c>
      <c r="P272" t="str">
        <f t="shared" si="4"/>
        <v>下貝塚中中</v>
      </c>
    </row>
    <row r="273" spans="1:16" x14ac:dyDescent="0.2">
      <c r="A273" s="12">
        <v>2272</v>
      </c>
      <c r="B273" s="13" t="s">
        <v>2913</v>
      </c>
      <c r="C273" s="13" t="s">
        <v>2914</v>
      </c>
      <c r="D273" s="14" t="s">
        <v>1567</v>
      </c>
      <c r="E273" s="13" t="s">
        <v>4344</v>
      </c>
      <c r="F273" s="16">
        <v>2</v>
      </c>
      <c r="G273" s="14"/>
      <c r="H273" s="14"/>
      <c r="I273" s="14"/>
      <c r="J273" s="15" t="s">
        <v>1961</v>
      </c>
      <c r="K273" s="15" t="s">
        <v>157</v>
      </c>
      <c r="L273" s="17" t="s">
        <v>1962</v>
      </c>
      <c r="M273" s="17" t="s">
        <v>159</v>
      </c>
      <c r="N273" s="17" t="s">
        <v>1963</v>
      </c>
      <c r="O273" s="17" t="s">
        <v>84</v>
      </c>
      <c r="P273" t="str">
        <f t="shared" si="4"/>
        <v>下貝塚中中</v>
      </c>
    </row>
    <row r="274" spans="1:16" x14ac:dyDescent="0.2">
      <c r="A274" s="12">
        <v>2273</v>
      </c>
      <c r="B274" s="13" t="s">
        <v>1882</v>
      </c>
      <c r="C274" s="13" t="s">
        <v>2915</v>
      </c>
      <c r="D274" s="14" t="s">
        <v>139</v>
      </c>
      <c r="E274" s="13" t="s">
        <v>4360</v>
      </c>
      <c r="F274" s="16">
        <v>2</v>
      </c>
      <c r="G274" s="14"/>
      <c r="H274" s="14"/>
      <c r="I274" s="14"/>
      <c r="J274" s="15" t="s">
        <v>1033</v>
      </c>
      <c r="K274" s="15" t="s">
        <v>2916</v>
      </c>
      <c r="L274" s="17" t="s">
        <v>1034</v>
      </c>
      <c r="M274" s="17" t="s">
        <v>2917</v>
      </c>
      <c r="N274" s="17" t="s">
        <v>2195</v>
      </c>
      <c r="O274" s="17" t="s">
        <v>84</v>
      </c>
      <c r="P274" t="str">
        <f t="shared" si="4"/>
        <v>美浜中中</v>
      </c>
    </row>
    <row r="275" spans="1:16" x14ac:dyDescent="0.2">
      <c r="A275" s="12">
        <v>2274</v>
      </c>
      <c r="B275" s="13" t="s">
        <v>2918</v>
      </c>
      <c r="C275" s="13" t="s">
        <v>2919</v>
      </c>
      <c r="D275" s="14" t="s">
        <v>1567</v>
      </c>
      <c r="E275" s="13" t="s">
        <v>4356</v>
      </c>
      <c r="F275" s="16">
        <v>3</v>
      </c>
      <c r="G275" s="14"/>
      <c r="H275" s="14"/>
      <c r="I275" s="14"/>
      <c r="J275" s="15" t="s">
        <v>452</v>
      </c>
      <c r="K275" s="15" t="s">
        <v>453</v>
      </c>
      <c r="L275" s="17" t="s">
        <v>454</v>
      </c>
      <c r="M275" s="17" t="s">
        <v>455</v>
      </c>
      <c r="N275" s="17" t="s">
        <v>456</v>
      </c>
      <c r="O275" s="17" t="s">
        <v>84</v>
      </c>
      <c r="P275" t="str">
        <f t="shared" si="4"/>
        <v>東海大浦安中中</v>
      </c>
    </row>
    <row r="276" spans="1:16" x14ac:dyDescent="0.2">
      <c r="A276" s="12">
        <v>2275</v>
      </c>
      <c r="B276" s="22" t="s">
        <v>2920</v>
      </c>
      <c r="C276" s="22" t="s">
        <v>2921</v>
      </c>
      <c r="D276" s="14" t="s">
        <v>1567</v>
      </c>
      <c r="E276" s="22" t="s">
        <v>4356</v>
      </c>
      <c r="F276" s="12">
        <v>3</v>
      </c>
      <c r="G276" s="14"/>
      <c r="H276" s="14"/>
      <c r="I276" s="23"/>
      <c r="J276" s="21" t="s">
        <v>312</v>
      </c>
      <c r="K276" s="21" t="s">
        <v>457</v>
      </c>
      <c r="L276" s="17" t="s">
        <v>313</v>
      </c>
      <c r="M276" s="17" t="s">
        <v>458</v>
      </c>
      <c r="N276" s="17" t="s">
        <v>459</v>
      </c>
      <c r="O276" s="17" t="s">
        <v>84</v>
      </c>
      <c r="P276" t="str">
        <f t="shared" si="4"/>
        <v>東海大浦安中中</v>
      </c>
    </row>
    <row r="277" spans="1:16" x14ac:dyDescent="0.2">
      <c r="A277" s="12">
        <v>2276</v>
      </c>
      <c r="B277" s="13" t="s">
        <v>2575</v>
      </c>
      <c r="C277" s="13" t="s">
        <v>2922</v>
      </c>
      <c r="D277" s="14" t="s">
        <v>1567</v>
      </c>
      <c r="E277" s="13" t="s">
        <v>4356</v>
      </c>
      <c r="F277" s="16">
        <v>3</v>
      </c>
      <c r="G277" s="26"/>
      <c r="H277" s="14"/>
      <c r="I277" s="14"/>
      <c r="J277" s="15" t="s">
        <v>381</v>
      </c>
      <c r="K277" s="15" t="s">
        <v>379</v>
      </c>
      <c r="L277" s="17" t="s">
        <v>382</v>
      </c>
      <c r="M277" s="17" t="s">
        <v>380</v>
      </c>
      <c r="N277" s="17" t="s">
        <v>460</v>
      </c>
      <c r="O277" s="17" t="s">
        <v>84</v>
      </c>
      <c r="P277" t="str">
        <f t="shared" si="4"/>
        <v>東海大浦安中中</v>
      </c>
    </row>
    <row r="278" spans="1:16" x14ac:dyDescent="0.45">
      <c r="A278" s="12">
        <v>2277</v>
      </c>
      <c r="B278" s="27" t="s">
        <v>2690</v>
      </c>
      <c r="C278" s="27" t="s">
        <v>2923</v>
      </c>
      <c r="D278" s="14" t="s">
        <v>1567</v>
      </c>
      <c r="E278" s="27" t="s">
        <v>4356</v>
      </c>
      <c r="F278" s="28">
        <v>3</v>
      </c>
      <c r="G278" s="26"/>
      <c r="H278" s="14"/>
      <c r="I278" s="14"/>
      <c r="J278" s="15" t="s">
        <v>172</v>
      </c>
      <c r="K278" s="15" t="s">
        <v>93</v>
      </c>
      <c r="L278" s="17" t="s">
        <v>173</v>
      </c>
      <c r="M278" s="17" t="s">
        <v>95</v>
      </c>
      <c r="N278" s="17" t="s">
        <v>461</v>
      </c>
      <c r="O278" s="17" t="s">
        <v>84</v>
      </c>
      <c r="P278" t="str">
        <f t="shared" si="4"/>
        <v>東海大浦安中中</v>
      </c>
    </row>
    <row r="279" spans="1:16" x14ac:dyDescent="0.45">
      <c r="A279" s="12">
        <v>2278</v>
      </c>
      <c r="B279" s="27" t="s">
        <v>2924</v>
      </c>
      <c r="C279" s="27" t="s">
        <v>2925</v>
      </c>
      <c r="D279" s="14" t="s">
        <v>1567</v>
      </c>
      <c r="E279" s="27" t="s">
        <v>4356</v>
      </c>
      <c r="F279" s="28">
        <v>3</v>
      </c>
      <c r="G279" s="26"/>
      <c r="H279" s="14"/>
      <c r="I279" s="14"/>
      <c r="J279" s="15" t="s">
        <v>462</v>
      </c>
      <c r="K279" s="15" t="s">
        <v>463</v>
      </c>
      <c r="L279" s="17" t="s">
        <v>464</v>
      </c>
      <c r="M279" s="17" t="s">
        <v>465</v>
      </c>
      <c r="N279" s="17" t="s">
        <v>460</v>
      </c>
      <c r="O279" s="17" t="s">
        <v>84</v>
      </c>
      <c r="P279" t="str">
        <f t="shared" si="4"/>
        <v>東海大浦安中中</v>
      </c>
    </row>
    <row r="280" spans="1:16" x14ac:dyDescent="0.45">
      <c r="A280" s="12">
        <v>2279</v>
      </c>
      <c r="B280" s="27" t="s">
        <v>2926</v>
      </c>
      <c r="C280" s="27" t="s">
        <v>2927</v>
      </c>
      <c r="D280" s="14" t="s">
        <v>1567</v>
      </c>
      <c r="E280" s="27" t="s">
        <v>4356</v>
      </c>
      <c r="F280" s="28">
        <v>3</v>
      </c>
      <c r="G280" s="26"/>
      <c r="H280" s="14"/>
      <c r="I280" s="14"/>
      <c r="J280" s="15" t="s">
        <v>466</v>
      </c>
      <c r="K280" s="15" t="s">
        <v>99</v>
      </c>
      <c r="L280" s="17" t="s">
        <v>467</v>
      </c>
      <c r="M280" s="17" t="s">
        <v>100</v>
      </c>
      <c r="N280" s="17" t="s">
        <v>468</v>
      </c>
      <c r="O280" s="17" t="s">
        <v>84</v>
      </c>
      <c r="P280" t="str">
        <f t="shared" si="4"/>
        <v>東海大浦安中中</v>
      </c>
    </row>
    <row r="281" spans="1:16" x14ac:dyDescent="0.45">
      <c r="A281" s="12">
        <v>2280</v>
      </c>
      <c r="B281" s="27" t="s">
        <v>2928</v>
      </c>
      <c r="C281" s="27" t="s">
        <v>2929</v>
      </c>
      <c r="D281" s="14" t="s">
        <v>1567</v>
      </c>
      <c r="E281" s="27" t="s">
        <v>4356</v>
      </c>
      <c r="F281" s="28">
        <v>3</v>
      </c>
      <c r="G281" s="26"/>
      <c r="H281" s="14"/>
      <c r="I281" s="14"/>
      <c r="J281" s="15" t="s">
        <v>469</v>
      </c>
      <c r="K281" s="15" t="s">
        <v>470</v>
      </c>
      <c r="L281" s="17" t="s">
        <v>471</v>
      </c>
      <c r="M281" s="17" t="s">
        <v>472</v>
      </c>
      <c r="N281" s="17" t="s">
        <v>473</v>
      </c>
      <c r="O281" s="17" t="s">
        <v>84</v>
      </c>
      <c r="P281" t="str">
        <f t="shared" si="4"/>
        <v>東海大浦安中中</v>
      </c>
    </row>
    <row r="282" spans="1:16" x14ac:dyDescent="0.45">
      <c r="A282" s="12">
        <v>2281</v>
      </c>
      <c r="B282" s="27" t="s">
        <v>2897</v>
      </c>
      <c r="C282" s="27" t="s">
        <v>2930</v>
      </c>
      <c r="D282" s="14" t="s">
        <v>1567</v>
      </c>
      <c r="E282" s="27" t="s">
        <v>4356</v>
      </c>
      <c r="F282" s="28">
        <v>2</v>
      </c>
      <c r="G282" s="26"/>
      <c r="H282" s="14"/>
      <c r="I282" s="14"/>
      <c r="J282" s="15" t="s">
        <v>1647</v>
      </c>
      <c r="K282" s="15" t="s">
        <v>226</v>
      </c>
      <c r="L282" s="17" t="s">
        <v>1648</v>
      </c>
      <c r="M282" s="17" t="s">
        <v>227</v>
      </c>
      <c r="N282" s="17" t="s">
        <v>1649</v>
      </c>
      <c r="O282" s="17" t="s">
        <v>84</v>
      </c>
      <c r="P282" t="str">
        <f t="shared" si="4"/>
        <v>東海大浦安中中</v>
      </c>
    </row>
    <row r="283" spans="1:16" x14ac:dyDescent="0.45">
      <c r="A283" s="12">
        <v>2282</v>
      </c>
      <c r="B283" s="27" t="s">
        <v>2931</v>
      </c>
      <c r="C283" s="27" t="s">
        <v>2932</v>
      </c>
      <c r="D283" s="14" t="s">
        <v>1567</v>
      </c>
      <c r="E283" s="27" t="s">
        <v>4356</v>
      </c>
      <c r="F283" s="28">
        <v>2</v>
      </c>
      <c r="G283" s="26"/>
      <c r="H283" s="14"/>
      <c r="I283" s="14"/>
      <c r="J283" s="15" t="s">
        <v>403</v>
      </c>
      <c r="K283" s="15" t="s">
        <v>348</v>
      </c>
      <c r="L283" s="17" t="s">
        <v>375</v>
      </c>
      <c r="M283" s="17" t="s">
        <v>349</v>
      </c>
      <c r="N283" s="17" t="s">
        <v>1650</v>
      </c>
      <c r="O283" s="17" t="s">
        <v>84</v>
      </c>
      <c r="P283" t="str">
        <f t="shared" si="4"/>
        <v>東海大浦安中中</v>
      </c>
    </row>
    <row r="284" spans="1:16" x14ac:dyDescent="0.45">
      <c r="A284" s="12">
        <v>2283</v>
      </c>
      <c r="B284" s="27" t="s">
        <v>2933</v>
      </c>
      <c r="C284" s="27" t="s">
        <v>2934</v>
      </c>
      <c r="D284" s="14" t="s">
        <v>1567</v>
      </c>
      <c r="E284" s="27" t="s">
        <v>4356</v>
      </c>
      <c r="F284" s="28">
        <v>2</v>
      </c>
      <c r="G284" s="26"/>
      <c r="H284" s="14"/>
      <c r="I284" s="14"/>
      <c r="J284" s="15" t="s">
        <v>1195</v>
      </c>
      <c r="K284" s="15" t="s">
        <v>781</v>
      </c>
      <c r="L284" s="17" t="s">
        <v>1197</v>
      </c>
      <c r="M284" s="17" t="s">
        <v>783</v>
      </c>
      <c r="N284" s="17" t="s">
        <v>1651</v>
      </c>
      <c r="O284" s="17" t="s">
        <v>84</v>
      </c>
      <c r="P284" t="str">
        <f t="shared" si="4"/>
        <v>東海大浦安中中</v>
      </c>
    </row>
    <row r="285" spans="1:16" x14ac:dyDescent="0.45">
      <c r="A285" s="12">
        <v>2284</v>
      </c>
      <c r="B285" s="27" t="s">
        <v>2935</v>
      </c>
      <c r="C285" s="27" t="s">
        <v>2936</v>
      </c>
      <c r="D285" s="14" t="s">
        <v>1567</v>
      </c>
      <c r="E285" s="27" t="s">
        <v>4356</v>
      </c>
      <c r="F285" s="28">
        <v>2</v>
      </c>
      <c r="G285" s="26"/>
      <c r="H285" s="14"/>
      <c r="I285" s="14"/>
      <c r="J285" s="15" t="s">
        <v>1652</v>
      </c>
      <c r="K285" s="15" t="s">
        <v>1653</v>
      </c>
      <c r="L285" s="17" t="s">
        <v>1654</v>
      </c>
      <c r="M285" s="17" t="s">
        <v>1655</v>
      </c>
      <c r="N285" s="17" t="s">
        <v>1656</v>
      </c>
      <c r="O285" s="17" t="s">
        <v>84</v>
      </c>
      <c r="P285" t="str">
        <f t="shared" si="4"/>
        <v>東海大浦安中中</v>
      </c>
    </row>
    <row r="286" spans="1:16" x14ac:dyDescent="0.45">
      <c r="A286" s="12">
        <v>2285</v>
      </c>
      <c r="B286" s="27" t="s">
        <v>2937</v>
      </c>
      <c r="C286" s="27" t="s">
        <v>2938</v>
      </c>
      <c r="D286" s="14" t="s">
        <v>1567</v>
      </c>
      <c r="E286" s="27" t="s">
        <v>4356</v>
      </c>
      <c r="F286" s="28">
        <v>2</v>
      </c>
      <c r="G286" s="26"/>
      <c r="H286" s="14"/>
      <c r="I286" s="14"/>
      <c r="J286" s="15" t="s">
        <v>197</v>
      </c>
      <c r="K286" s="15" t="s">
        <v>2939</v>
      </c>
      <c r="L286" s="17" t="s">
        <v>198</v>
      </c>
      <c r="M286" s="17" t="s">
        <v>2940</v>
      </c>
      <c r="N286" s="17" t="s">
        <v>2941</v>
      </c>
      <c r="O286" s="17" t="s">
        <v>84</v>
      </c>
      <c r="P286" t="str">
        <f t="shared" si="4"/>
        <v>東海大浦安中中</v>
      </c>
    </row>
    <row r="287" spans="1:16" x14ac:dyDescent="0.45">
      <c r="A287" s="12">
        <v>2286</v>
      </c>
      <c r="B287" s="27" t="s">
        <v>2942</v>
      </c>
      <c r="C287" s="27" t="s">
        <v>2943</v>
      </c>
      <c r="D287" s="14" t="s">
        <v>1567</v>
      </c>
      <c r="E287" s="27" t="s">
        <v>4344</v>
      </c>
      <c r="F287" s="28">
        <v>3</v>
      </c>
      <c r="G287" s="26"/>
      <c r="H287" s="14"/>
      <c r="I287" s="14"/>
      <c r="J287" s="15" t="s">
        <v>774</v>
      </c>
      <c r="K287" s="15" t="s">
        <v>351</v>
      </c>
      <c r="L287" s="17" t="s">
        <v>775</v>
      </c>
      <c r="M287" s="17" t="s">
        <v>352</v>
      </c>
      <c r="N287" s="17" t="s">
        <v>2229</v>
      </c>
      <c r="O287" s="17" t="s">
        <v>84</v>
      </c>
      <c r="P287" t="str">
        <f t="shared" si="4"/>
        <v>下貝塚中中</v>
      </c>
    </row>
    <row r="288" spans="1:16" x14ac:dyDescent="0.45">
      <c r="A288" s="12">
        <v>2287</v>
      </c>
      <c r="B288" s="27" t="s">
        <v>669</v>
      </c>
      <c r="C288" s="27" t="s">
        <v>670</v>
      </c>
      <c r="D288" s="14" t="s">
        <v>1567</v>
      </c>
      <c r="E288" s="27" t="s">
        <v>4344</v>
      </c>
      <c r="F288" s="28">
        <v>3</v>
      </c>
      <c r="G288" s="26"/>
      <c r="H288" s="14"/>
      <c r="I288" s="14"/>
      <c r="J288" s="15" t="s">
        <v>671</v>
      </c>
      <c r="K288" s="15" t="s">
        <v>206</v>
      </c>
      <c r="L288" s="17" t="s">
        <v>672</v>
      </c>
      <c r="M288" s="17" t="s">
        <v>207</v>
      </c>
      <c r="N288" s="17" t="s">
        <v>673</v>
      </c>
      <c r="O288" s="17" t="s">
        <v>84</v>
      </c>
      <c r="P288" t="str">
        <f t="shared" si="4"/>
        <v>下貝塚中中</v>
      </c>
    </row>
    <row r="289" spans="1:16" x14ac:dyDescent="0.45">
      <c r="A289" s="12">
        <v>2288</v>
      </c>
      <c r="B289" s="27" t="s">
        <v>196</v>
      </c>
      <c r="C289" s="27" t="s">
        <v>659</v>
      </c>
      <c r="D289" s="14" t="s">
        <v>1567</v>
      </c>
      <c r="E289" s="27" t="s">
        <v>4344</v>
      </c>
      <c r="F289" s="28">
        <v>3</v>
      </c>
      <c r="G289" s="26"/>
      <c r="H289" s="14"/>
      <c r="I289" s="14"/>
      <c r="J289" s="15" t="s">
        <v>197</v>
      </c>
      <c r="K289" s="15" t="s">
        <v>660</v>
      </c>
      <c r="L289" s="17" t="s">
        <v>198</v>
      </c>
      <c r="M289" s="17" t="s">
        <v>661</v>
      </c>
      <c r="N289" s="17" t="s">
        <v>506</v>
      </c>
      <c r="O289" s="17" t="s">
        <v>84</v>
      </c>
      <c r="P289" t="str">
        <f t="shared" si="4"/>
        <v>下貝塚中中</v>
      </c>
    </row>
    <row r="290" spans="1:16" x14ac:dyDescent="0.45">
      <c r="A290" s="12">
        <v>2289</v>
      </c>
      <c r="B290" s="27" t="s">
        <v>2944</v>
      </c>
      <c r="C290" s="27" t="s">
        <v>2945</v>
      </c>
      <c r="D290" s="14" t="s">
        <v>139</v>
      </c>
      <c r="E290" s="27" t="s">
        <v>4362</v>
      </c>
      <c r="F290" s="28">
        <v>3</v>
      </c>
      <c r="G290" s="26" t="s">
        <v>2946</v>
      </c>
      <c r="H290" s="14" t="s">
        <v>441</v>
      </c>
      <c r="I290" s="14"/>
      <c r="J290" s="15" t="s">
        <v>2947</v>
      </c>
      <c r="K290" s="15" t="s">
        <v>128</v>
      </c>
      <c r="L290" s="17" t="s">
        <v>2948</v>
      </c>
      <c r="M290" s="17" t="s">
        <v>129</v>
      </c>
      <c r="N290" s="17" t="s">
        <v>2949</v>
      </c>
      <c r="O290" s="17" t="s">
        <v>84</v>
      </c>
      <c r="P290" t="str">
        <f t="shared" si="4"/>
        <v>福栄中中</v>
      </c>
    </row>
    <row r="291" spans="1:16" x14ac:dyDescent="0.45">
      <c r="A291" s="12">
        <v>2290</v>
      </c>
      <c r="B291" s="27" t="s">
        <v>2950</v>
      </c>
      <c r="C291" s="27" t="s">
        <v>2951</v>
      </c>
      <c r="D291" s="14" t="s">
        <v>1567</v>
      </c>
      <c r="E291" s="27" t="s">
        <v>4344</v>
      </c>
      <c r="F291" s="28">
        <v>3</v>
      </c>
      <c r="G291" s="26"/>
      <c r="H291" s="14"/>
      <c r="I291" s="14"/>
      <c r="J291" s="15" t="s">
        <v>241</v>
      </c>
      <c r="K291" s="15" t="s">
        <v>1947</v>
      </c>
      <c r="L291" s="17" t="s">
        <v>242</v>
      </c>
      <c r="M291" s="17" t="s">
        <v>1948</v>
      </c>
      <c r="N291" s="17" t="s">
        <v>1949</v>
      </c>
      <c r="O291" s="17" t="s">
        <v>84</v>
      </c>
      <c r="P291" t="str">
        <f t="shared" si="4"/>
        <v>下貝塚中中</v>
      </c>
    </row>
    <row r="292" spans="1:16" x14ac:dyDescent="0.45">
      <c r="A292" s="12">
        <v>2291</v>
      </c>
      <c r="B292" s="27" t="s">
        <v>2952</v>
      </c>
      <c r="C292" s="27" t="s">
        <v>2953</v>
      </c>
      <c r="D292" s="14" t="s">
        <v>1567</v>
      </c>
      <c r="E292" s="27" t="s">
        <v>4346</v>
      </c>
      <c r="F292" s="28">
        <v>3</v>
      </c>
      <c r="G292" s="26"/>
      <c r="H292" s="14"/>
      <c r="I292" s="14"/>
      <c r="J292" s="15" t="s">
        <v>476</v>
      </c>
      <c r="K292" s="15" t="s">
        <v>314</v>
      </c>
      <c r="L292" s="17" t="s">
        <v>477</v>
      </c>
      <c r="M292" s="17" t="s">
        <v>315</v>
      </c>
      <c r="N292" s="17" t="s">
        <v>478</v>
      </c>
      <c r="O292" s="17" t="s">
        <v>84</v>
      </c>
      <c r="P292" t="str">
        <f t="shared" si="4"/>
        <v>高谷中中</v>
      </c>
    </row>
    <row r="293" spans="1:16" x14ac:dyDescent="0.45">
      <c r="A293" s="12">
        <v>2292</v>
      </c>
      <c r="B293" s="27" t="s">
        <v>2954</v>
      </c>
      <c r="C293" s="27" t="s">
        <v>2955</v>
      </c>
      <c r="D293" s="14" t="s">
        <v>1567</v>
      </c>
      <c r="E293" s="27" t="s">
        <v>4346</v>
      </c>
      <c r="F293" s="28">
        <v>3</v>
      </c>
      <c r="G293" s="26"/>
      <c r="H293" s="14"/>
      <c r="I293" s="14"/>
      <c r="J293" s="15" t="s">
        <v>336</v>
      </c>
      <c r="K293" s="15" t="s">
        <v>479</v>
      </c>
      <c r="L293" s="17" t="s">
        <v>337</v>
      </c>
      <c r="M293" s="17" t="s">
        <v>480</v>
      </c>
      <c r="N293" s="17" t="s">
        <v>481</v>
      </c>
      <c r="O293" s="17" t="s">
        <v>84</v>
      </c>
      <c r="P293" t="str">
        <f t="shared" si="4"/>
        <v>高谷中中</v>
      </c>
    </row>
    <row r="294" spans="1:16" x14ac:dyDescent="0.45">
      <c r="A294" s="12">
        <v>2293</v>
      </c>
      <c r="B294" s="13" t="s">
        <v>2956</v>
      </c>
      <c r="C294" s="13" t="s">
        <v>2957</v>
      </c>
      <c r="D294" s="14" t="s">
        <v>1567</v>
      </c>
      <c r="E294" s="13" t="s">
        <v>4346</v>
      </c>
      <c r="F294" s="28">
        <v>3</v>
      </c>
      <c r="G294" s="26"/>
      <c r="H294" s="14"/>
      <c r="I294" s="14"/>
      <c r="J294" s="15" t="s">
        <v>482</v>
      </c>
      <c r="K294" s="15" t="s">
        <v>264</v>
      </c>
      <c r="L294" s="17" t="s">
        <v>483</v>
      </c>
      <c r="M294" s="17" t="s">
        <v>265</v>
      </c>
      <c r="N294" s="17" t="s">
        <v>484</v>
      </c>
      <c r="O294" s="17" t="s">
        <v>84</v>
      </c>
      <c r="P294" t="str">
        <f t="shared" si="4"/>
        <v>高谷中中</v>
      </c>
    </row>
    <row r="295" spans="1:16" x14ac:dyDescent="0.45">
      <c r="A295" s="12">
        <v>2294</v>
      </c>
      <c r="B295" s="13" t="s">
        <v>2614</v>
      </c>
      <c r="C295" s="13" t="s">
        <v>2958</v>
      </c>
      <c r="D295" s="14" t="s">
        <v>1567</v>
      </c>
      <c r="E295" s="13" t="s">
        <v>4346</v>
      </c>
      <c r="F295" s="28">
        <v>3</v>
      </c>
      <c r="G295" s="26"/>
      <c r="H295" s="14"/>
      <c r="I295" s="14"/>
      <c r="J295" s="15" t="s">
        <v>327</v>
      </c>
      <c r="K295" s="15" t="s">
        <v>166</v>
      </c>
      <c r="L295" s="17" t="s">
        <v>328</v>
      </c>
      <c r="M295" s="17" t="s">
        <v>167</v>
      </c>
      <c r="N295" s="17" t="s">
        <v>485</v>
      </c>
      <c r="O295" s="17" t="s">
        <v>84</v>
      </c>
      <c r="P295" t="str">
        <f t="shared" si="4"/>
        <v>高谷中中</v>
      </c>
    </row>
    <row r="296" spans="1:16" x14ac:dyDescent="0.2">
      <c r="A296" s="12">
        <v>2295</v>
      </c>
      <c r="B296" s="13" t="s">
        <v>2608</v>
      </c>
      <c r="C296" s="13" t="s">
        <v>2959</v>
      </c>
      <c r="D296" s="14" t="s">
        <v>1567</v>
      </c>
      <c r="E296" s="13" t="s">
        <v>4346</v>
      </c>
      <c r="F296" s="16">
        <v>3</v>
      </c>
      <c r="G296" s="26"/>
      <c r="H296" s="14"/>
      <c r="I296" s="14"/>
      <c r="J296" s="15" t="s">
        <v>486</v>
      </c>
      <c r="K296" s="15" t="s">
        <v>279</v>
      </c>
      <c r="L296" s="17" t="s">
        <v>487</v>
      </c>
      <c r="M296" s="17" t="s">
        <v>280</v>
      </c>
      <c r="N296" s="17" t="s">
        <v>488</v>
      </c>
      <c r="O296" s="17" t="s">
        <v>84</v>
      </c>
      <c r="P296" t="str">
        <f t="shared" si="4"/>
        <v>高谷中中</v>
      </c>
    </row>
    <row r="297" spans="1:16" x14ac:dyDescent="0.2">
      <c r="A297" s="12">
        <v>2296</v>
      </c>
      <c r="B297" s="13" t="s">
        <v>2960</v>
      </c>
      <c r="C297" s="13" t="s">
        <v>2961</v>
      </c>
      <c r="D297" s="14" t="s">
        <v>1567</v>
      </c>
      <c r="E297" s="13" t="s">
        <v>4346</v>
      </c>
      <c r="F297" s="16">
        <v>3</v>
      </c>
      <c r="G297" s="14"/>
      <c r="H297" s="14"/>
      <c r="I297" s="14"/>
      <c r="J297" s="15" t="s">
        <v>489</v>
      </c>
      <c r="K297" s="15" t="s">
        <v>490</v>
      </c>
      <c r="L297" s="17" t="s">
        <v>491</v>
      </c>
      <c r="M297" s="17" t="s">
        <v>492</v>
      </c>
      <c r="N297" s="17" t="s">
        <v>493</v>
      </c>
      <c r="O297" s="17" t="s">
        <v>84</v>
      </c>
      <c r="P297" t="str">
        <f t="shared" si="4"/>
        <v>高谷中中</v>
      </c>
    </row>
    <row r="298" spans="1:16" x14ac:dyDescent="0.2">
      <c r="A298" s="12">
        <v>2297</v>
      </c>
      <c r="B298" s="13" t="s">
        <v>2962</v>
      </c>
      <c r="C298" s="13" t="s">
        <v>2963</v>
      </c>
      <c r="D298" s="14" t="s">
        <v>1567</v>
      </c>
      <c r="E298" s="13" t="s">
        <v>4346</v>
      </c>
      <c r="F298" s="16">
        <v>3</v>
      </c>
      <c r="G298" s="14"/>
      <c r="H298" s="14"/>
      <c r="I298" s="14"/>
      <c r="J298" s="15" t="s">
        <v>137</v>
      </c>
      <c r="K298" s="15" t="s">
        <v>494</v>
      </c>
      <c r="L298" s="17" t="s">
        <v>138</v>
      </c>
      <c r="M298" s="17" t="s">
        <v>495</v>
      </c>
      <c r="N298" s="17" t="s">
        <v>496</v>
      </c>
      <c r="O298" s="17" t="s">
        <v>84</v>
      </c>
      <c r="P298" t="str">
        <f t="shared" si="4"/>
        <v>高谷中中</v>
      </c>
    </row>
    <row r="299" spans="1:16" x14ac:dyDescent="0.2">
      <c r="A299" s="12">
        <v>2298</v>
      </c>
      <c r="B299" s="13" t="s">
        <v>2964</v>
      </c>
      <c r="C299" s="13" t="s">
        <v>2965</v>
      </c>
      <c r="D299" s="14" t="s">
        <v>1567</v>
      </c>
      <c r="E299" s="13" t="s">
        <v>4346</v>
      </c>
      <c r="F299" s="16">
        <v>2</v>
      </c>
      <c r="G299" s="14"/>
      <c r="H299" s="14"/>
      <c r="I299" s="14"/>
      <c r="J299" s="15" t="s">
        <v>1670</v>
      </c>
      <c r="K299" s="15" t="s">
        <v>343</v>
      </c>
      <c r="L299" s="17" t="s">
        <v>1671</v>
      </c>
      <c r="M299" s="17" t="s">
        <v>345</v>
      </c>
      <c r="N299" s="17" t="s">
        <v>1845</v>
      </c>
      <c r="O299" s="17" t="s">
        <v>84</v>
      </c>
      <c r="P299" t="str">
        <f t="shared" si="4"/>
        <v>高谷中中</v>
      </c>
    </row>
    <row r="300" spans="1:16" x14ac:dyDescent="0.2">
      <c r="A300" s="12">
        <v>2299</v>
      </c>
      <c r="B300" s="13" t="s">
        <v>2966</v>
      </c>
      <c r="C300" s="13" t="s">
        <v>2967</v>
      </c>
      <c r="D300" s="14" t="s">
        <v>1567</v>
      </c>
      <c r="E300" s="13" t="s">
        <v>4346</v>
      </c>
      <c r="F300" s="16">
        <v>2</v>
      </c>
      <c r="G300" s="14"/>
      <c r="H300" s="14"/>
      <c r="I300" s="14"/>
      <c r="J300" s="15" t="s">
        <v>1846</v>
      </c>
      <c r="K300" s="15" t="s">
        <v>1847</v>
      </c>
      <c r="L300" s="17" t="s">
        <v>1848</v>
      </c>
      <c r="M300" s="17" t="s">
        <v>1849</v>
      </c>
      <c r="N300" s="17" t="s">
        <v>1850</v>
      </c>
      <c r="O300" s="17" t="s">
        <v>84</v>
      </c>
      <c r="P300" t="str">
        <f t="shared" si="4"/>
        <v>高谷中中</v>
      </c>
    </row>
    <row r="301" spans="1:16" x14ac:dyDescent="0.2">
      <c r="A301" s="12">
        <v>2300</v>
      </c>
      <c r="B301" s="13" t="s">
        <v>2968</v>
      </c>
      <c r="C301" s="13" t="s">
        <v>2969</v>
      </c>
      <c r="D301" s="14" t="s">
        <v>1567</v>
      </c>
      <c r="E301" s="13" t="s">
        <v>4346</v>
      </c>
      <c r="F301" s="16">
        <v>2</v>
      </c>
      <c r="G301" s="14"/>
      <c r="H301" s="14"/>
      <c r="I301" s="14"/>
      <c r="J301" s="15" t="s">
        <v>1851</v>
      </c>
      <c r="K301" s="15" t="s">
        <v>110</v>
      </c>
      <c r="L301" s="17" t="s">
        <v>1852</v>
      </c>
      <c r="M301" s="17" t="s">
        <v>111</v>
      </c>
      <c r="N301" s="17" t="s">
        <v>1853</v>
      </c>
      <c r="O301" s="17" t="s">
        <v>84</v>
      </c>
      <c r="P301" t="str">
        <f t="shared" si="4"/>
        <v>高谷中中</v>
      </c>
    </row>
    <row r="302" spans="1:16" x14ac:dyDescent="0.2">
      <c r="A302" s="12">
        <v>2301</v>
      </c>
      <c r="B302" s="13" t="s">
        <v>2970</v>
      </c>
      <c r="C302" s="13" t="s">
        <v>2971</v>
      </c>
      <c r="D302" s="14" t="s">
        <v>1567</v>
      </c>
      <c r="E302" s="13" t="s">
        <v>4346</v>
      </c>
      <c r="F302" s="16">
        <v>2</v>
      </c>
      <c r="G302" s="14"/>
      <c r="H302" s="14"/>
      <c r="I302" s="14"/>
      <c r="J302" s="15" t="s">
        <v>1854</v>
      </c>
      <c r="K302" s="15" t="s">
        <v>426</v>
      </c>
      <c r="L302" s="17" t="s">
        <v>1855</v>
      </c>
      <c r="M302" s="17" t="s">
        <v>427</v>
      </c>
      <c r="N302" s="17" t="s">
        <v>1834</v>
      </c>
      <c r="O302" s="17" t="s">
        <v>84</v>
      </c>
      <c r="P302" t="str">
        <f t="shared" si="4"/>
        <v>高谷中中</v>
      </c>
    </row>
    <row r="303" spans="1:16" x14ac:dyDescent="0.2">
      <c r="A303" s="12">
        <v>2302</v>
      </c>
      <c r="B303" s="13" t="s">
        <v>2972</v>
      </c>
      <c r="C303" s="13" t="s">
        <v>2973</v>
      </c>
      <c r="D303" s="14" t="s">
        <v>1567</v>
      </c>
      <c r="E303" s="13" t="s">
        <v>4346</v>
      </c>
      <c r="F303" s="16">
        <v>2</v>
      </c>
      <c r="G303" s="14"/>
      <c r="H303" s="14"/>
      <c r="I303" s="14"/>
      <c r="J303" s="15" t="s">
        <v>1856</v>
      </c>
      <c r="K303" s="15" t="s">
        <v>253</v>
      </c>
      <c r="L303" s="17" t="s">
        <v>1857</v>
      </c>
      <c r="M303" s="17" t="s">
        <v>254</v>
      </c>
      <c r="N303" s="17" t="s">
        <v>1778</v>
      </c>
      <c r="O303" s="17" t="s">
        <v>84</v>
      </c>
      <c r="P303" t="str">
        <f t="shared" si="4"/>
        <v>高谷中中</v>
      </c>
    </row>
    <row r="304" spans="1:16" x14ac:dyDescent="0.2">
      <c r="A304" s="12">
        <v>2303</v>
      </c>
      <c r="B304" s="22" t="s">
        <v>2974</v>
      </c>
      <c r="C304" s="22" t="s">
        <v>2975</v>
      </c>
      <c r="D304" s="14" t="s">
        <v>1567</v>
      </c>
      <c r="E304" s="22" t="s">
        <v>4346</v>
      </c>
      <c r="F304" s="12">
        <v>2</v>
      </c>
      <c r="G304" s="14"/>
      <c r="H304" s="14"/>
      <c r="I304" s="23"/>
      <c r="J304" s="21" t="s">
        <v>1858</v>
      </c>
      <c r="K304" s="21" t="s">
        <v>1859</v>
      </c>
      <c r="L304" s="17" t="s">
        <v>1860</v>
      </c>
      <c r="M304" s="17" t="s">
        <v>1861</v>
      </c>
      <c r="N304" s="17" t="s">
        <v>1862</v>
      </c>
      <c r="O304" s="17" t="s">
        <v>84</v>
      </c>
      <c r="P304" t="str">
        <f t="shared" si="4"/>
        <v>高谷中中</v>
      </c>
    </row>
    <row r="305" spans="1:16" x14ac:dyDescent="0.2">
      <c r="A305" s="12">
        <v>2304</v>
      </c>
      <c r="B305" s="13" t="s">
        <v>2976</v>
      </c>
      <c r="C305" s="13" t="s">
        <v>2836</v>
      </c>
      <c r="D305" s="14" t="s">
        <v>1567</v>
      </c>
      <c r="E305" s="13" t="s">
        <v>4346</v>
      </c>
      <c r="F305" s="16">
        <v>2</v>
      </c>
      <c r="G305" s="14"/>
      <c r="H305" s="14"/>
      <c r="I305" s="14"/>
      <c r="J305" s="15" t="s">
        <v>1863</v>
      </c>
      <c r="K305" s="15" t="s">
        <v>180</v>
      </c>
      <c r="L305" s="17" t="s">
        <v>1864</v>
      </c>
      <c r="M305" s="17" t="s">
        <v>181</v>
      </c>
      <c r="N305" s="17" t="s">
        <v>1865</v>
      </c>
      <c r="O305" s="17" t="s">
        <v>84</v>
      </c>
      <c r="P305" t="str">
        <f t="shared" si="4"/>
        <v>高谷中中</v>
      </c>
    </row>
    <row r="306" spans="1:16" x14ac:dyDescent="0.2">
      <c r="A306" s="12">
        <v>2305</v>
      </c>
      <c r="B306" s="22" t="s">
        <v>2977</v>
      </c>
      <c r="C306" s="22" t="s">
        <v>2978</v>
      </c>
      <c r="D306" s="14" t="s">
        <v>1567</v>
      </c>
      <c r="E306" s="22" t="s">
        <v>4346</v>
      </c>
      <c r="F306" s="12">
        <v>2</v>
      </c>
      <c r="G306" s="14"/>
      <c r="H306" s="14"/>
      <c r="I306" s="23"/>
      <c r="J306" s="21" t="s">
        <v>1866</v>
      </c>
      <c r="K306" s="21" t="s">
        <v>1867</v>
      </c>
      <c r="L306" s="17" t="s">
        <v>1868</v>
      </c>
      <c r="M306" s="17" t="s">
        <v>1869</v>
      </c>
      <c r="N306" s="17" t="s">
        <v>1870</v>
      </c>
      <c r="O306" s="17" t="s">
        <v>84</v>
      </c>
      <c r="P306" t="str">
        <f t="shared" si="4"/>
        <v>高谷中中</v>
      </c>
    </row>
    <row r="307" spans="1:16" x14ac:dyDescent="0.2">
      <c r="A307" s="12">
        <v>2306</v>
      </c>
      <c r="B307" s="22" t="s">
        <v>2979</v>
      </c>
      <c r="C307" s="22" t="s">
        <v>2980</v>
      </c>
      <c r="D307" s="14" t="s">
        <v>1567</v>
      </c>
      <c r="E307" s="22" t="s">
        <v>4346</v>
      </c>
      <c r="F307" s="12">
        <v>2</v>
      </c>
      <c r="G307" s="14"/>
      <c r="H307" s="14"/>
      <c r="I307" s="23"/>
      <c r="J307" s="21" t="s">
        <v>316</v>
      </c>
      <c r="K307" s="21" t="s">
        <v>113</v>
      </c>
      <c r="L307" s="17" t="s">
        <v>317</v>
      </c>
      <c r="M307" s="17" t="s">
        <v>115</v>
      </c>
      <c r="N307" s="17" t="s">
        <v>1871</v>
      </c>
      <c r="O307" s="17" t="s">
        <v>84</v>
      </c>
      <c r="P307" t="str">
        <f t="shared" si="4"/>
        <v>高谷中中</v>
      </c>
    </row>
    <row r="308" spans="1:16" x14ac:dyDescent="0.2">
      <c r="A308" s="12">
        <v>2307</v>
      </c>
      <c r="B308" s="13" t="s">
        <v>886</v>
      </c>
      <c r="C308" s="13" t="s">
        <v>887</v>
      </c>
      <c r="D308" s="14" t="s">
        <v>139</v>
      </c>
      <c r="E308" s="13" t="s">
        <v>4357</v>
      </c>
      <c r="F308" s="16">
        <v>3</v>
      </c>
      <c r="G308" s="14" t="s">
        <v>1601</v>
      </c>
      <c r="H308" s="14" t="s">
        <v>441</v>
      </c>
      <c r="I308" s="14"/>
      <c r="J308" s="15" t="s">
        <v>174</v>
      </c>
      <c r="K308" s="15" t="s">
        <v>888</v>
      </c>
      <c r="L308" s="17" t="s">
        <v>175</v>
      </c>
      <c r="M308" s="17" t="s">
        <v>889</v>
      </c>
      <c r="N308" s="17" t="s">
        <v>700</v>
      </c>
      <c r="O308" s="17" t="s">
        <v>84</v>
      </c>
      <c r="P308" t="str">
        <f t="shared" si="4"/>
        <v>日の出中中</v>
      </c>
    </row>
    <row r="309" spans="1:16" x14ac:dyDescent="0.2">
      <c r="A309" s="12">
        <v>2308</v>
      </c>
      <c r="B309" s="13" t="s">
        <v>890</v>
      </c>
      <c r="C309" s="13" t="s">
        <v>891</v>
      </c>
      <c r="D309" s="14" t="s">
        <v>139</v>
      </c>
      <c r="E309" s="13" t="s">
        <v>4357</v>
      </c>
      <c r="F309" s="16">
        <v>3</v>
      </c>
      <c r="G309" s="14" t="s">
        <v>1601</v>
      </c>
      <c r="H309" s="14" t="s">
        <v>441</v>
      </c>
      <c r="I309" s="14"/>
      <c r="J309" s="15" t="s">
        <v>892</v>
      </c>
      <c r="K309" s="15" t="s">
        <v>841</v>
      </c>
      <c r="L309" s="17" t="s">
        <v>893</v>
      </c>
      <c r="M309" s="17" t="s">
        <v>843</v>
      </c>
      <c r="N309" s="17" t="s">
        <v>894</v>
      </c>
      <c r="O309" s="17" t="s">
        <v>84</v>
      </c>
      <c r="P309" t="str">
        <f t="shared" si="4"/>
        <v>日の出中中</v>
      </c>
    </row>
    <row r="310" spans="1:16" x14ac:dyDescent="0.2">
      <c r="A310" s="12">
        <v>2309</v>
      </c>
      <c r="B310" s="13" t="s">
        <v>895</v>
      </c>
      <c r="C310" s="13" t="s">
        <v>896</v>
      </c>
      <c r="D310" s="14" t="s">
        <v>139</v>
      </c>
      <c r="E310" s="13" t="s">
        <v>4357</v>
      </c>
      <c r="F310" s="16">
        <v>3</v>
      </c>
      <c r="G310" s="14" t="s">
        <v>1601</v>
      </c>
      <c r="H310" s="14" t="s">
        <v>441</v>
      </c>
      <c r="I310" s="14"/>
      <c r="J310" s="15" t="s">
        <v>318</v>
      </c>
      <c r="K310" s="15" t="s">
        <v>897</v>
      </c>
      <c r="L310" s="17" t="s">
        <v>319</v>
      </c>
      <c r="M310" s="17" t="s">
        <v>898</v>
      </c>
      <c r="N310" s="17" t="s">
        <v>579</v>
      </c>
      <c r="O310" s="17" t="s">
        <v>84</v>
      </c>
      <c r="P310" t="str">
        <f t="shared" si="4"/>
        <v>日の出中中</v>
      </c>
    </row>
    <row r="311" spans="1:16" x14ac:dyDescent="0.2">
      <c r="A311" s="12">
        <v>2310</v>
      </c>
      <c r="B311" s="13" t="s">
        <v>936</v>
      </c>
      <c r="C311" s="13" t="s">
        <v>937</v>
      </c>
      <c r="D311" s="14" t="s">
        <v>139</v>
      </c>
      <c r="E311" s="13" t="s">
        <v>4357</v>
      </c>
      <c r="F311" s="16">
        <v>3</v>
      </c>
      <c r="G311" s="14" t="s">
        <v>1601</v>
      </c>
      <c r="H311" s="14" t="s">
        <v>441</v>
      </c>
      <c r="I311" s="14"/>
      <c r="J311" s="15" t="s">
        <v>141</v>
      </c>
      <c r="K311" s="15" t="s">
        <v>356</v>
      </c>
      <c r="L311" s="17" t="s">
        <v>142</v>
      </c>
      <c r="M311" s="17" t="s">
        <v>357</v>
      </c>
      <c r="N311" s="17" t="s">
        <v>752</v>
      </c>
      <c r="O311" s="17" t="s">
        <v>84</v>
      </c>
      <c r="P311" t="str">
        <f t="shared" si="4"/>
        <v>日の出中中</v>
      </c>
    </row>
    <row r="312" spans="1:16" x14ac:dyDescent="0.2">
      <c r="A312" s="12">
        <v>2311</v>
      </c>
      <c r="B312" s="22" t="s">
        <v>630</v>
      </c>
      <c r="C312" s="22" t="s">
        <v>901</v>
      </c>
      <c r="D312" s="14" t="s">
        <v>139</v>
      </c>
      <c r="E312" s="22" t="s">
        <v>4357</v>
      </c>
      <c r="F312" s="12">
        <v>3</v>
      </c>
      <c r="G312" s="14" t="s">
        <v>1601</v>
      </c>
      <c r="H312" s="14" t="s">
        <v>441</v>
      </c>
      <c r="I312" s="23"/>
      <c r="J312" s="21" t="s">
        <v>902</v>
      </c>
      <c r="K312" s="21" t="s">
        <v>903</v>
      </c>
      <c r="L312" s="17" t="s">
        <v>904</v>
      </c>
      <c r="M312" s="17" t="s">
        <v>905</v>
      </c>
      <c r="N312" s="17" t="s">
        <v>906</v>
      </c>
      <c r="O312" s="17" t="s">
        <v>84</v>
      </c>
      <c r="P312" t="str">
        <f t="shared" si="4"/>
        <v>日の出中中</v>
      </c>
    </row>
    <row r="313" spans="1:16" x14ac:dyDescent="0.2">
      <c r="A313" s="12">
        <v>2312</v>
      </c>
      <c r="B313" s="13" t="s">
        <v>907</v>
      </c>
      <c r="C313" s="13" t="s">
        <v>908</v>
      </c>
      <c r="D313" s="14" t="s">
        <v>139</v>
      </c>
      <c r="E313" s="13" t="s">
        <v>4357</v>
      </c>
      <c r="F313" s="16">
        <v>3</v>
      </c>
      <c r="G313" s="14" t="s">
        <v>1601</v>
      </c>
      <c r="H313" s="14" t="s">
        <v>441</v>
      </c>
      <c r="I313" s="14"/>
      <c r="J313" s="15" t="s">
        <v>99</v>
      </c>
      <c r="K313" s="15" t="s">
        <v>909</v>
      </c>
      <c r="L313" s="17" t="s">
        <v>910</v>
      </c>
      <c r="M313" s="17" t="s">
        <v>911</v>
      </c>
      <c r="N313" s="17" t="s">
        <v>912</v>
      </c>
      <c r="O313" s="17" t="s">
        <v>84</v>
      </c>
      <c r="P313" t="str">
        <f t="shared" si="4"/>
        <v>日の出中中</v>
      </c>
    </row>
    <row r="314" spans="1:16" x14ac:dyDescent="0.2">
      <c r="A314" s="12">
        <v>2313</v>
      </c>
      <c r="B314" s="22" t="s">
        <v>858</v>
      </c>
      <c r="C314" s="22" t="s">
        <v>913</v>
      </c>
      <c r="D314" s="14" t="s">
        <v>139</v>
      </c>
      <c r="E314" s="22" t="s">
        <v>4357</v>
      </c>
      <c r="F314" s="12">
        <v>3</v>
      </c>
      <c r="G314" s="14" t="s">
        <v>1601</v>
      </c>
      <c r="H314" s="14" t="s">
        <v>441</v>
      </c>
      <c r="I314" s="23"/>
      <c r="J314" s="21" t="s">
        <v>212</v>
      </c>
      <c r="K314" s="21" t="s">
        <v>279</v>
      </c>
      <c r="L314" s="17" t="s">
        <v>213</v>
      </c>
      <c r="M314" s="17" t="s">
        <v>280</v>
      </c>
      <c r="N314" s="17" t="s">
        <v>461</v>
      </c>
      <c r="O314" s="17" t="s">
        <v>84</v>
      </c>
      <c r="P314" t="str">
        <f t="shared" si="4"/>
        <v>日の出中中</v>
      </c>
    </row>
    <row r="315" spans="1:16" x14ac:dyDescent="0.2">
      <c r="A315" s="12">
        <v>2314</v>
      </c>
      <c r="B315" s="22" t="s">
        <v>914</v>
      </c>
      <c r="C315" s="22" t="s">
        <v>915</v>
      </c>
      <c r="D315" s="14" t="s">
        <v>139</v>
      </c>
      <c r="E315" s="22" t="s">
        <v>4357</v>
      </c>
      <c r="F315" s="12">
        <v>3</v>
      </c>
      <c r="G315" s="14" t="s">
        <v>1601</v>
      </c>
      <c r="H315" s="14" t="s">
        <v>441</v>
      </c>
      <c r="I315" s="23"/>
      <c r="J315" s="21" t="s">
        <v>916</v>
      </c>
      <c r="K315" s="21" t="s">
        <v>134</v>
      </c>
      <c r="L315" s="17" t="s">
        <v>917</v>
      </c>
      <c r="M315" s="17" t="s">
        <v>136</v>
      </c>
      <c r="N315" s="17" t="s">
        <v>931</v>
      </c>
      <c r="O315" s="17" t="s">
        <v>84</v>
      </c>
      <c r="P315" t="str">
        <f t="shared" si="4"/>
        <v>日の出中中</v>
      </c>
    </row>
    <row r="316" spans="1:16" x14ac:dyDescent="0.2">
      <c r="A316" s="12">
        <v>2315</v>
      </c>
      <c r="B316" s="13" t="s">
        <v>918</v>
      </c>
      <c r="C316" s="13" t="s">
        <v>919</v>
      </c>
      <c r="D316" s="14" t="s">
        <v>139</v>
      </c>
      <c r="E316" s="13" t="s">
        <v>4357</v>
      </c>
      <c r="F316" s="16">
        <v>3</v>
      </c>
      <c r="G316" s="14" t="s">
        <v>1601</v>
      </c>
      <c r="H316" s="14" t="s">
        <v>441</v>
      </c>
      <c r="I316" s="14"/>
      <c r="J316" s="15" t="s">
        <v>312</v>
      </c>
      <c r="K316" s="15" t="s">
        <v>277</v>
      </c>
      <c r="L316" s="17" t="s">
        <v>313</v>
      </c>
      <c r="M316" s="17" t="s">
        <v>278</v>
      </c>
      <c r="N316" s="17" t="s">
        <v>533</v>
      </c>
      <c r="O316" s="17" t="s">
        <v>84</v>
      </c>
      <c r="P316" t="str">
        <f t="shared" si="4"/>
        <v>日の出中中</v>
      </c>
    </row>
    <row r="317" spans="1:16" x14ac:dyDescent="0.2">
      <c r="A317" s="12">
        <v>2316</v>
      </c>
      <c r="B317" s="13" t="s">
        <v>920</v>
      </c>
      <c r="C317" s="13" t="s">
        <v>921</v>
      </c>
      <c r="D317" s="14" t="s">
        <v>139</v>
      </c>
      <c r="E317" s="13" t="s">
        <v>4357</v>
      </c>
      <c r="F317" s="16">
        <v>3</v>
      </c>
      <c r="G317" s="14" t="s">
        <v>1601</v>
      </c>
      <c r="H317" s="14" t="s">
        <v>441</v>
      </c>
      <c r="I317" s="14"/>
      <c r="J317" s="15" t="s">
        <v>922</v>
      </c>
      <c r="K317" s="15" t="s">
        <v>923</v>
      </c>
      <c r="L317" s="17" t="s">
        <v>924</v>
      </c>
      <c r="M317" s="17" t="s">
        <v>925</v>
      </c>
      <c r="N317" s="17" t="s">
        <v>926</v>
      </c>
      <c r="O317" s="17" t="s">
        <v>84</v>
      </c>
      <c r="P317" t="str">
        <f t="shared" si="4"/>
        <v>日の出中中</v>
      </c>
    </row>
    <row r="318" spans="1:16" x14ac:dyDescent="0.2">
      <c r="A318" s="12">
        <v>2317</v>
      </c>
      <c r="B318" s="13" t="s">
        <v>927</v>
      </c>
      <c r="C318" s="13" t="s">
        <v>928</v>
      </c>
      <c r="D318" s="14" t="s">
        <v>139</v>
      </c>
      <c r="E318" s="13" t="s">
        <v>4357</v>
      </c>
      <c r="F318" s="16">
        <v>3</v>
      </c>
      <c r="G318" s="14" t="s">
        <v>1601</v>
      </c>
      <c r="H318" s="14" t="s">
        <v>441</v>
      </c>
      <c r="I318" s="14"/>
      <c r="J318" s="15" t="s">
        <v>354</v>
      </c>
      <c r="K318" s="15" t="s">
        <v>929</v>
      </c>
      <c r="L318" s="17" t="s">
        <v>355</v>
      </c>
      <c r="M318" s="17" t="s">
        <v>930</v>
      </c>
      <c r="N318" s="17" t="s">
        <v>931</v>
      </c>
      <c r="O318" s="17" t="s">
        <v>84</v>
      </c>
      <c r="P318" t="str">
        <f t="shared" si="4"/>
        <v>日の出中中</v>
      </c>
    </row>
    <row r="319" spans="1:16" x14ac:dyDescent="0.2">
      <c r="A319" s="12">
        <v>2318</v>
      </c>
      <c r="B319" s="13" t="s">
        <v>932</v>
      </c>
      <c r="C319" s="13" t="s">
        <v>872</v>
      </c>
      <c r="D319" s="14" t="s">
        <v>139</v>
      </c>
      <c r="E319" s="13" t="s">
        <v>4357</v>
      </c>
      <c r="F319" s="16">
        <v>3</v>
      </c>
      <c r="G319" s="14" t="s">
        <v>1601</v>
      </c>
      <c r="H319" s="14" t="s">
        <v>441</v>
      </c>
      <c r="I319" s="14"/>
      <c r="J319" s="15" t="s">
        <v>933</v>
      </c>
      <c r="K319" s="15" t="s">
        <v>180</v>
      </c>
      <c r="L319" s="17" t="s">
        <v>934</v>
      </c>
      <c r="M319" s="17" t="s">
        <v>181</v>
      </c>
      <c r="N319" s="17" t="s">
        <v>935</v>
      </c>
      <c r="O319" s="17" t="s">
        <v>84</v>
      </c>
      <c r="P319" t="str">
        <f t="shared" si="4"/>
        <v>日の出中中</v>
      </c>
    </row>
    <row r="320" spans="1:16" x14ac:dyDescent="0.2">
      <c r="A320" s="12">
        <v>2319</v>
      </c>
      <c r="B320" s="13" t="s">
        <v>2143</v>
      </c>
      <c r="C320" s="13" t="s">
        <v>3783</v>
      </c>
      <c r="D320" s="14" t="s">
        <v>139</v>
      </c>
      <c r="E320" s="13" t="s">
        <v>4357</v>
      </c>
      <c r="F320" s="16">
        <v>2</v>
      </c>
      <c r="G320" s="14" t="s">
        <v>1601</v>
      </c>
      <c r="H320" s="14" t="s">
        <v>441</v>
      </c>
      <c r="I320" s="14"/>
      <c r="J320" s="15" t="s">
        <v>2143</v>
      </c>
      <c r="K320" s="15" t="s">
        <v>2144</v>
      </c>
      <c r="L320" s="17" t="s">
        <v>2145</v>
      </c>
      <c r="M320" s="17" t="s">
        <v>2146</v>
      </c>
      <c r="N320" s="17" t="s">
        <v>2147</v>
      </c>
      <c r="O320" s="17" t="s">
        <v>84</v>
      </c>
      <c r="P320" t="str">
        <f t="shared" si="4"/>
        <v>日の出中中</v>
      </c>
    </row>
    <row r="321" spans="1:16" x14ac:dyDescent="0.2">
      <c r="A321" s="12">
        <v>2320</v>
      </c>
      <c r="B321" s="13" t="s">
        <v>2148</v>
      </c>
      <c r="C321" s="13" t="s">
        <v>1457</v>
      </c>
      <c r="D321" s="14" t="s">
        <v>139</v>
      </c>
      <c r="E321" s="13" t="s">
        <v>4357</v>
      </c>
      <c r="F321" s="16">
        <v>2</v>
      </c>
      <c r="G321" s="14" t="s">
        <v>1601</v>
      </c>
      <c r="H321" s="14" t="s">
        <v>441</v>
      </c>
      <c r="I321" s="14"/>
      <c r="J321" s="15" t="s">
        <v>2149</v>
      </c>
      <c r="K321" s="15" t="s">
        <v>266</v>
      </c>
      <c r="L321" s="17" t="s">
        <v>2150</v>
      </c>
      <c r="M321" s="17" t="s">
        <v>267</v>
      </c>
      <c r="N321" s="17" t="s">
        <v>2151</v>
      </c>
      <c r="O321" s="17" t="s">
        <v>84</v>
      </c>
      <c r="P321" t="str">
        <f t="shared" si="4"/>
        <v>日の出中中</v>
      </c>
    </row>
    <row r="322" spans="1:16" x14ac:dyDescent="0.2">
      <c r="A322" s="12">
        <v>2321</v>
      </c>
      <c r="B322" s="13" t="s">
        <v>196</v>
      </c>
      <c r="C322" s="13" t="s">
        <v>2163</v>
      </c>
      <c r="D322" s="14" t="s">
        <v>139</v>
      </c>
      <c r="E322" s="13" t="s">
        <v>4357</v>
      </c>
      <c r="F322" s="16">
        <v>2</v>
      </c>
      <c r="G322" s="14" t="s">
        <v>1601</v>
      </c>
      <c r="H322" s="14" t="s">
        <v>441</v>
      </c>
      <c r="I322" s="14"/>
      <c r="J322" s="15" t="s">
        <v>197</v>
      </c>
      <c r="K322" s="15" t="s">
        <v>2164</v>
      </c>
      <c r="L322" s="17" t="s">
        <v>198</v>
      </c>
      <c r="M322" s="17" t="s">
        <v>2165</v>
      </c>
      <c r="N322" s="17" t="s">
        <v>2166</v>
      </c>
      <c r="O322" s="17" t="s">
        <v>84</v>
      </c>
      <c r="P322" t="str">
        <f t="shared" si="4"/>
        <v>日の出中中</v>
      </c>
    </row>
    <row r="323" spans="1:16" x14ac:dyDescent="0.2">
      <c r="A323" s="12">
        <v>2322</v>
      </c>
      <c r="B323" s="13" t="s">
        <v>2168</v>
      </c>
      <c r="C323" s="13" t="s">
        <v>2169</v>
      </c>
      <c r="D323" s="14" t="s">
        <v>139</v>
      </c>
      <c r="E323" s="13" t="s">
        <v>4357</v>
      </c>
      <c r="F323" s="16">
        <v>2</v>
      </c>
      <c r="G323" s="14" t="s">
        <v>1601</v>
      </c>
      <c r="H323" s="14" t="s">
        <v>441</v>
      </c>
      <c r="I323" s="14"/>
      <c r="J323" s="15" t="s">
        <v>324</v>
      </c>
      <c r="K323" s="15" t="s">
        <v>2170</v>
      </c>
      <c r="L323" s="17" t="s">
        <v>325</v>
      </c>
      <c r="M323" s="17" t="s">
        <v>2171</v>
      </c>
      <c r="N323" s="17" t="s">
        <v>2172</v>
      </c>
      <c r="O323" s="17" t="s">
        <v>84</v>
      </c>
      <c r="P323" t="str">
        <f t="shared" ref="P323:P386" si="5">E323&amp;"中"</f>
        <v>日の出中中</v>
      </c>
    </row>
    <row r="324" spans="1:16" x14ac:dyDescent="0.2">
      <c r="A324" s="12">
        <v>2323</v>
      </c>
      <c r="B324" s="13" t="s">
        <v>2156</v>
      </c>
      <c r="C324" s="13" t="s">
        <v>2157</v>
      </c>
      <c r="D324" s="14" t="s">
        <v>139</v>
      </c>
      <c r="E324" s="13" t="s">
        <v>4357</v>
      </c>
      <c r="F324" s="16">
        <v>2</v>
      </c>
      <c r="G324" s="14" t="s">
        <v>1601</v>
      </c>
      <c r="H324" s="14" t="s">
        <v>441</v>
      </c>
      <c r="I324" s="14"/>
      <c r="J324" s="15" t="s">
        <v>2158</v>
      </c>
      <c r="K324" s="15" t="s">
        <v>2159</v>
      </c>
      <c r="L324" s="17" t="s">
        <v>2160</v>
      </c>
      <c r="M324" s="17" t="s">
        <v>2161</v>
      </c>
      <c r="N324" s="17" t="s">
        <v>2162</v>
      </c>
      <c r="O324" s="17" t="s">
        <v>84</v>
      </c>
      <c r="P324" t="str">
        <f t="shared" si="5"/>
        <v>日の出中中</v>
      </c>
    </row>
    <row r="325" spans="1:16" x14ac:dyDescent="0.2">
      <c r="A325" s="12">
        <v>2324</v>
      </c>
      <c r="B325" s="13" t="s">
        <v>2174</v>
      </c>
      <c r="C325" s="13" t="s">
        <v>2175</v>
      </c>
      <c r="D325" s="14" t="s">
        <v>139</v>
      </c>
      <c r="E325" s="13" t="s">
        <v>4357</v>
      </c>
      <c r="F325" s="16">
        <v>3</v>
      </c>
      <c r="G325" s="14" t="s">
        <v>1601</v>
      </c>
      <c r="H325" s="14" t="s">
        <v>441</v>
      </c>
      <c r="I325" s="14"/>
      <c r="J325" s="15" t="s">
        <v>2176</v>
      </c>
      <c r="K325" s="15" t="s">
        <v>1763</v>
      </c>
      <c r="L325" s="17" t="s">
        <v>2177</v>
      </c>
      <c r="M325" s="17" t="s">
        <v>1765</v>
      </c>
      <c r="N325" s="17" t="s">
        <v>2178</v>
      </c>
      <c r="O325" s="17" t="s">
        <v>84</v>
      </c>
      <c r="P325" t="str">
        <f t="shared" si="5"/>
        <v>日の出中中</v>
      </c>
    </row>
    <row r="326" spans="1:16" x14ac:dyDescent="0.2">
      <c r="A326" s="12">
        <v>2325</v>
      </c>
      <c r="B326" s="13" t="s">
        <v>936</v>
      </c>
      <c r="C326" s="13" t="s">
        <v>937</v>
      </c>
      <c r="D326" s="14" t="s">
        <v>139</v>
      </c>
      <c r="E326" s="13" t="s">
        <v>4357</v>
      </c>
      <c r="F326" s="16">
        <v>3</v>
      </c>
      <c r="G326" s="14" t="s">
        <v>1601</v>
      </c>
      <c r="H326" s="14" t="s">
        <v>441</v>
      </c>
      <c r="I326" s="14"/>
      <c r="J326" s="15" t="s">
        <v>141</v>
      </c>
      <c r="K326" s="15" t="s">
        <v>356</v>
      </c>
      <c r="L326" s="17" t="s">
        <v>142</v>
      </c>
      <c r="M326" s="17" t="s">
        <v>357</v>
      </c>
      <c r="N326" s="17" t="s">
        <v>752</v>
      </c>
      <c r="O326" s="17" t="s">
        <v>84</v>
      </c>
      <c r="P326" t="str">
        <f t="shared" si="5"/>
        <v>日の出中中</v>
      </c>
    </row>
    <row r="327" spans="1:16" x14ac:dyDescent="0.2">
      <c r="A327" s="12">
        <v>2326</v>
      </c>
      <c r="B327" s="13" t="s">
        <v>2152</v>
      </c>
      <c r="C327" s="13" t="s">
        <v>2153</v>
      </c>
      <c r="D327" s="14" t="s">
        <v>139</v>
      </c>
      <c r="E327" s="13" t="s">
        <v>4357</v>
      </c>
      <c r="F327" s="16">
        <v>2</v>
      </c>
      <c r="G327" s="14" t="s">
        <v>1601</v>
      </c>
      <c r="H327" s="14" t="s">
        <v>441</v>
      </c>
      <c r="I327" s="14"/>
      <c r="J327" s="15" t="s">
        <v>370</v>
      </c>
      <c r="K327" s="15" t="s">
        <v>220</v>
      </c>
      <c r="L327" s="17" t="s">
        <v>2154</v>
      </c>
      <c r="M327" s="17" t="s">
        <v>221</v>
      </c>
      <c r="N327" s="17" t="s">
        <v>2155</v>
      </c>
      <c r="O327" s="17" t="s">
        <v>84</v>
      </c>
      <c r="P327" t="str">
        <f t="shared" si="5"/>
        <v>日の出中中</v>
      </c>
    </row>
    <row r="328" spans="1:16" x14ac:dyDescent="0.2">
      <c r="A328" s="12">
        <v>2327</v>
      </c>
      <c r="B328" s="13" t="s">
        <v>1468</v>
      </c>
      <c r="C328" s="13" t="s">
        <v>1469</v>
      </c>
      <c r="D328" s="14" t="s">
        <v>139</v>
      </c>
      <c r="E328" s="13" t="s">
        <v>4363</v>
      </c>
      <c r="F328" s="16">
        <v>3</v>
      </c>
      <c r="G328" s="14" t="s">
        <v>1601</v>
      </c>
      <c r="H328" s="14" t="s">
        <v>441</v>
      </c>
      <c r="I328" s="14"/>
      <c r="J328" s="15" t="s">
        <v>1470</v>
      </c>
      <c r="K328" s="15" t="s">
        <v>644</v>
      </c>
      <c r="L328" s="17" t="s">
        <v>1471</v>
      </c>
      <c r="M328" s="17" t="s">
        <v>645</v>
      </c>
      <c r="N328" s="17" t="s">
        <v>2981</v>
      </c>
      <c r="O328" s="17" t="s">
        <v>84</v>
      </c>
      <c r="P328" t="str">
        <f t="shared" si="5"/>
        <v>堀江中中</v>
      </c>
    </row>
    <row r="329" spans="1:16" x14ac:dyDescent="0.2">
      <c r="A329" s="12">
        <v>2328</v>
      </c>
      <c r="B329" s="13" t="s">
        <v>1472</v>
      </c>
      <c r="C329" s="13" t="s">
        <v>1473</v>
      </c>
      <c r="D329" s="14" t="s">
        <v>139</v>
      </c>
      <c r="E329" s="13" t="s">
        <v>4363</v>
      </c>
      <c r="F329" s="16">
        <v>3</v>
      </c>
      <c r="G329" s="14" t="s">
        <v>1601</v>
      </c>
      <c r="H329" s="14" t="s">
        <v>441</v>
      </c>
      <c r="I329" s="14"/>
      <c r="J329" s="15" t="s">
        <v>310</v>
      </c>
      <c r="K329" s="15" t="s">
        <v>1474</v>
      </c>
      <c r="L329" s="17" t="s">
        <v>311</v>
      </c>
      <c r="M329" s="17" t="s">
        <v>1475</v>
      </c>
      <c r="N329" s="17" t="s">
        <v>2982</v>
      </c>
      <c r="O329" s="17" t="s">
        <v>84</v>
      </c>
      <c r="P329" t="str">
        <f t="shared" si="5"/>
        <v>堀江中中</v>
      </c>
    </row>
    <row r="330" spans="1:16" x14ac:dyDescent="0.2">
      <c r="A330" s="12">
        <v>2329</v>
      </c>
      <c r="B330" s="13" t="s">
        <v>1476</v>
      </c>
      <c r="C330" s="13" t="s">
        <v>1477</v>
      </c>
      <c r="D330" s="14" t="s">
        <v>139</v>
      </c>
      <c r="E330" s="13" t="s">
        <v>4363</v>
      </c>
      <c r="F330" s="16">
        <v>3</v>
      </c>
      <c r="G330" s="14" t="s">
        <v>1601</v>
      </c>
      <c r="H330" s="14" t="s">
        <v>441</v>
      </c>
      <c r="I330" s="14"/>
      <c r="J330" s="15" t="s">
        <v>270</v>
      </c>
      <c r="K330" s="15" t="s">
        <v>1478</v>
      </c>
      <c r="L330" s="17" t="s">
        <v>271</v>
      </c>
      <c r="M330" s="17" t="s">
        <v>1479</v>
      </c>
      <c r="N330" s="17" t="s">
        <v>926</v>
      </c>
      <c r="O330" s="17" t="s">
        <v>84</v>
      </c>
      <c r="P330" t="str">
        <f t="shared" si="5"/>
        <v>堀江中中</v>
      </c>
    </row>
    <row r="331" spans="1:16" x14ac:dyDescent="0.2">
      <c r="A331" s="12">
        <v>2330</v>
      </c>
      <c r="B331" s="13" t="s">
        <v>1480</v>
      </c>
      <c r="C331" s="13" t="s">
        <v>1481</v>
      </c>
      <c r="D331" s="14" t="s">
        <v>139</v>
      </c>
      <c r="E331" s="13" t="s">
        <v>4363</v>
      </c>
      <c r="F331" s="16">
        <v>3</v>
      </c>
      <c r="G331" s="14" t="s">
        <v>1601</v>
      </c>
      <c r="H331" s="14" t="s">
        <v>441</v>
      </c>
      <c r="I331" s="14"/>
      <c r="J331" s="15" t="s">
        <v>1482</v>
      </c>
      <c r="K331" s="15" t="s">
        <v>162</v>
      </c>
      <c r="L331" s="17" t="s">
        <v>1483</v>
      </c>
      <c r="M331" s="17" t="s">
        <v>163</v>
      </c>
      <c r="N331" s="17" t="s">
        <v>2983</v>
      </c>
      <c r="O331" s="17" t="s">
        <v>84</v>
      </c>
      <c r="P331" t="str">
        <f t="shared" si="5"/>
        <v>堀江中中</v>
      </c>
    </row>
    <row r="332" spans="1:16" x14ac:dyDescent="0.2">
      <c r="A332" s="12">
        <v>2331</v>
      </c>
      <c r="B332" s="13" t="s">
        <v>1484</v>
      </c>
      <c r="C332" s="13" t="s">
        <v>1485</v>
      </c>
      <c r="D332" s="14" t="s">
        <v>139</v>
      </c>
      <c r="E332" s="13" t="s">
        <v>4363</v>
      </c>
      <c r="F332" s="16">
        <v>3</v>
      </c>
      <c r="G332" s="14" t="s">
        <v>1601</v>
      </c>
      <c r="H332" s="14" t="s">
        <v>441</v>
      </c>
      <c r="I332" s="14"/>
      <c r="J332" s="15" t="s">
        <v>474</v>
      </c>
      <c r="K332" s="15" t="s">
        <v>180</v>
      </c>
      <c r="L332" s="17" t="s">
        <v>475</v>
      </c>
      <c r="M332" s="17" t="s">
        <v>181</v>
      </c>
      <c r="N332" s="17" t="s">
        <v>2982</v>
      </c>
      <c r="O332" s="17" t="s">
        <v>84</v>
      </c>
      <c r="P332" t="str">
        <f t="shared" si="5"/>
        <v>堀江中中</v>
      </c>
    </row>
    <row r="333" spans="1:16" x14ac:dyDescent="0.2">
      <c r="A333" s="12">
        <v>2332</v>
      </c>
      <c r="B333" s="13" t="s">
        <v>1888</v>
      </c>
      <c r="C333" s="13" t="s">
        <v>1486</v>
      </c>
      <c r="D333" s="14" t="s">
        <v>139</v>
      </c>
      <c r="E333" s="13" t="s">
        <v>4363</v>
      </c>
      <c r="F333" s="16">
        <v>3</v>
      </c>
      <c r="G333" s="14" t="s">
        <v>1601</v>
      </c>
      <c r="H333" s="14" t="s">
        <v>441</v>
      </c>
      <c r="I333" s="14"/>
      <c r="J333" s="15" t="s">
        <v>1487</v>
      </c>
      <c r="K333" s="15" t="s">
        <v>255</v>
      </c>
      <c r="L333" s="17" t="s">
        <v>1488</v>
      </c>
      <c r="M333" s="17" t="s">
        <v>256</v>
      </c>
      <c r="N333" s="17" t="s">
        <v>2984</v>
      </c>
      <c r="O333" s="17" t="s">
        <v>84</v>
      </c>
      <c r="P333" t="str">
        <f t="shared" si="5"/>
        <v>堀江中中</v>
      </c>
    </row>
    <row r="334" spans="1:16" x14ac:dyDescent="0.2">
      <c r="A334" s="12">
        <v>2333</v>
      </c>
      <c r="B334" s="13" t="s">
        <v>1489</v>
      </c>
      <c r="C334" s="13" t="s">
        <v>1490</v>
      </c>
      <c r="D334" s="14" t="s">
        <v>139</v>
      </c>
      <c r="E334" s="13" t="s">
        <v>4363</v>
      </c>
      <c r="F334" s="16">
        <v>3</v>
      </c>
      <c r="G334" s="14" t="s">
        <v>1601</v>
      </c>
      <c r="H334" s="14" t="s">
        <v>441</v>
      </c>
      <c r="I334" s="14"/>
      <c r="J334" s="15" t="s">
        <v>1080</v>
      </c>
      <c r="K334" s="15" t="s">
        <v>1491</v>
      </c>
      <c r="L334" s="17" t="s">
        <v>1081</v>
      </c>
      <c r="M334" s="17" t="s">
        <v>1492</v>
      </c>
      <c r="N334" s="17" t="s">
        <v>2985</v>
      </c>
      <c r="O334" s="17" t="s">
        <v>84</v>
      </c>
      <c r="P334" t="str">
        <f t="shared" si="5"/>
        <v>堀江中中</v>
      </c>
    </row>
    <row r="335" spans="1:16" x14ac:dyDescent="0.2">
      <c r="A335" s="12">
        <v>2334</v>
      </c>
      <c r="B335" s="13" t="s">
        <v>1493</v>
      </c>
      <c r="C335" s="13" t="s">
        <v>1494</v>
      </c>
      <c r="D335" s="14" t="s">
        <v>139</v>
      </c>
      <c r="E335" s="13" t="s">
        <v>4363</v>
      </c>
      <c r="F335" s="16">
        <v>3</v>
      </c>
      <c r="G335" s="14" t="s">
        <v>1601</v>
      </c>
      <c r="H335" s="14" t="s">
        <v>441</v>
      </c>
      <c r="I335" s="14"/>
      <c r="J335" s="15" t="s">
        <v>368</v>
      </c>
      <c r="K335" s="15" t="s">
        <v>1495</v>
      </c>
      <c r="L335" s="17" t="s">
        <v>369</v>
      </c>
      <c r="M335" s="17" t="s">
        <v>1496</v>
      </c>
      <c r="N335" s="17" t="s">
        <v>2986</v>
      </c>
      <c r="O335" s="17" t="s">
        <v>84</v>
      </c>
      <c r="P335" t="str">
        <f t="shared" si="5"/>
        <v>堀江中中</v>
      </c>
    </row>
    <row r="336" spans="1:16" x14ac:dyDescent="0.2">
      <c r="A336" s="12">
        <v>2335</v>
      </c>
      <c r="B336" s="13" t="s">
        <v>1497</v>
      </c>
      <c r="C336" s="13" t="s">
        <v>1498</v>
      </c>
      <c r="D336" s="14" t="s">
        <v>139</v>
      </c>
      <c r="E336" s="13" t="s">
        <v>4363</v>
      </c>
      <c r="F336" s="16">
        <v>3</v>
      </c>
      <c r="G336" s="14" t="s">
        <v>1601</v>
      </c>
      <c r="H336" s="14" t="s">
        <v>441</v>
      </c>
      <c r="I336" s="14"/>
      <c r="J336" s="15" t="s">
        <v>1045</v>
      </c>
      <c r="K336" s="15" t="s">
        <v>621</v>
      </c>
      <c r="L336" s="17" t="s">
        <v>1046</v>
      </c>
      <c r="M336" s="17" t="s">
        <v>623</v>
      </c>
      <c r="N336" s="17" t="s">
        <v>2987</v>
      </c>
      <c r="O336" s="17" t="s">
        <v>84</v>
      </c>
      <c r="P336" t="str">
        <f t="shared" si="5"/>
        <v>堀江中中</v>
      </c>
    </row>
    <row r="337" spans="1:16" x14ac:dyDescent="0.2">
      <c r="A337" s="12">
        <v>2336</v>
      </c>
      <c r="B337" s="13" t="s">
        <v>792</v>
      </c>
      <c r="C337" s="13" t="s">
        <v>1499</v>
      </c>
      <c r="D337" s="14" t="s">
        <v>139</v>
      </c>
      <c r="E337" s="13" t="s">
        <v>4363</v>
      </c>
      <c r="F337" s="16">
        <v>3</v>
      </c>
      <c r="G337" s="14" t="s">
        <v>1601</v>
      </c>
      <c r="H337" s="14" t="s">
        <v>441</v>
      </c>
      <c r="I337" s="14"/>
      <c r="J337" s="15" t="s">
        <v>92</v>
      </c>
      <c r="K337" s="15" t="s">
        <v>140</v>
      </c>
      <c r="L337" s="17" t="s">
        <v>94</v>
      </c>
      <c r="M337" s="17" t="s">
        <v>299</v>
      </c>
      <c r="N337" s="17" t="s">
        <v>1088</v>
      </c>
      <c r="O337" s="17" t="s">
        <v>84</v>
      </c>
      <c r="P337" t="str">
        <f t="shared" si="5"/>
        <v>堀江中中</v>
      </c>
    </row>
    <row r="338" spans="1:16" x14ac:dyDescent="0.2">
      <c r="A338" s="12">
        <v>2337</v>
      </c>
      <c r="B338" s="13" t="s">
        <v>1500</v>
      </c>
      <c r="C338" s="13" t="s">
        <v>1501</v>
      </c>
      <c r="D338" s="14" t="s">
        <v>139</v>
      </c>
      <c r="E338" s="13" t="s">
        <v>4363</v>
      </c>
      <c r="F338" s="16">
        <v>3</v>
      </c>
      <c r="G338" s="14" t="s">
        <v>1601</v>
      </c>
      <c r="H338" s="14" t="s">
        <v>441</v>
      </c>
      <c r="I338" s="14"/>
      <c r="J338" s="15" t="s">
        <v>1502</v>
      </c>
      <c r="K338" s="15" t="s">
        <v>107</v>
      </c>
      <c r="L338" s="17" t="s">
        <v>1503</v>
      </c>
      <c r="M338" s="17" t="s">
        <v>109</v>
      </c>
      <c r="N338" s="17" t="s">
        <v>2988</v>
      </c>
      <c r="O338" s="17" t="s">
        <v>84</v>
      </c>
      <c r="P338" t="str">
        <f t="shared" si="5"/>
        <v>堀江中中</v>
      </c>
    </row>
    <row r="339" spans="1:16" x14ac:dyDescent="0.2">
      <c r="A339" s="12">
        <v>2338</v>
      </c>
      <c r="B339" s="13" t="s">
        <v>331</v>
      </c>
      <c r="C339" s="13" t="s">
        <v>395</v>
      </c>
      <c r="D339" s="14" t="s">
        <v>139</v>
      </c>
      <c r="E339" s="13" t="s">
        <v>4363</v>
      </c>
      <c r="F339" s="16">
        <v>3</v>
      </c>
      <c r="G339" s="14" t="s">
        <v>1601</v>
      </c>
      <c r="H339" s="14" t="s">
        <v>441</v>
      </c>
      <c r="I339" s="14"/>
      <c r="J339" s="15" t="s">
        <v>332</v>
      </c>
      <c r="K339" s="15" t="s">
        <v>266</v>
      </c>
      <c r="L339" s="17" t="s">
        <v>333</v>
      </c>
      <c r="M339" s="17" t="s">
        <v>267</v>
      </c>
      <c r="N339" s="17" t="s">
        <v>2989</v>
      </c>
      <c r="O339" s="17" t="s">
        <v>84</v>
      </c>
      <c r="P339" t="str">
        <f t="shared" si="5"/>
        <v>堀江中中</v>
      </c>
    </row>
    <row r="340" spans="1:16" x14ac:dyDescent="0.2">
      <c r="A340" s="12">
        <v>2339</v>
      </c>
      <c r="B340" s="13" t="s">
        <v>398</v>
      </c>
      <c r="C340" s="13" t="s">
        <v>1504</v>
      </c>
      <c r="D340" s="14" t="s">
        <v>139</v>
      </c>
      <c r="E340" s="13" t="s">
        <v>4363</v>
      </c>
      <c r="F340" s="16">
        <v>3</v>
      </c>
      <c r="G340" s="14" t="s">
        <v>1601</v>
      </c>
      <c r="H340" s="14" t="s">
        <v>441</v>
      </c>
      <c r="I340" s="14"/>
      <c r="J340" s="15" t="s">
        <v>399</v>
      </c>
      <c r="K340" s="15" t="s">
        <v>417</v>
      </c>
      <c r="L340" s="17" t="s">
        <v>400</v>
      </c>
      <c r="M340" s="17" t="s">
        <v>283</v>
      </c>
      <c r="N340" s="17" t="s">
        <v>906</v>
      </c>
      <c r="O340" s="17" t="s">
        <v>84</v>
      </c>
      <c r="P340" t="str">
        <f t="shared" si="5"/>
        <v>堀江中中</v>
      </c>
    </row>
    <row r="341" spans="1:16" x14ac:dyDescent="0.2">
      <c r="A341" s="12">
        <v>2340</v>
      </c>
      <c r="B341" s="13" t="s">
        <v>407</v>
      </c>
      <c r="C341" s="13" t="s">
        <v>1505</v>
      </c>
      <c r="D341" s="14" t="s">
        <v>139</v>
      </c>
      <c r="E341" s="13" t="s">
        <v>4363</v>
      </c>
      <c r="F341" s="16">
        <v>3</v>
      </c>
      <c r="G341" s="14" t="s">
        <v>1601</v>
      </c>
      <c r="H341" s="14" t="s">
        <v>441</v>
      </c>
      <c r="I341" s="14"/>
      <c r="J341" s="15" t="s">
        <v>408</v>
      </c>
      <c r="K341" s="15" t="s">
        <v>1506</v>
      </c>
      <c r="L341" s="17" t="s">
        <v>409</v>
      </c>
      <c r="M341" s="17" t="s">
        <v>1507</v>
      </c>
      <c r="N341" s="17" t="s">
        <v>2990</v>
      </c>
      <c r="O341" s="17" t="s">
        <v>84</v>
      </c>
      <c r="P341" t="str">
        <f t="shared" si="5"/>
        <v>堀江中中</v>
      </c>
    </row>
    <row r="342" spans="1:16" x14ac:dyDescent="0.2">
      <c r="A342" s="12">
        <v>2341</v>
      </c>
      <c r="B342" s="13" t="s">
        <v>1508</v>
      </c>
      <c r="C342" s="13" t="s">
        <v>1509</v>
      </c>
      <c r="D342" s="14" t="s">
        <v>139</v>
      </c>
      <c r="E342" s="13" t="s">
        <v>4363</v>
      </c>
      <c r="F342" s="16">
        <v>3</v>
      </c>
      <c r="G342" s="14" t="s">
        <v>1601</v>
      </c>
      <c r="H342" s="14" t="s">
        <v>441</v>
      </c>
      <c r="I342" s="14"/>
      <c r="J342" s="15" t="s">
        <v>446</v>
      </c>
      <c r="K342" s="15" t="s">
        <v>1510</v>
      </c>
      <c r="L342" s="17" t="s">
        <v>447</v>
      </c>
      <c r="M342" s="17" t="s">
        <v>1511</v>
      </c>
      <c r="N342" s="17" t="s">
        <v>545</v>
      </c>
      <c r="O342" s="17" t="s">
        <v>84</v>
      </c>
      <c r="P342" t="str">
        <f t="shared" si="5"/>
        <v>堀江中中</v>
      </c>
    </row>
    <row r="343" spans="1:16" x14ac:dyDescent="0.2">
      <c r="A343" s="12">
        <v>2342</v>
      </c>
      <c r="B343" s="13" t="s">
        <v>326</v>
      </c>
      <c r="C343" s="13" t="s">
        <v>1512</v>
      </c>
      <c r="D343" s="14" t="s">
        <v>139</v>
      </c>
      <c r="E343" s="13" t="s">
        <v>4363</v>
      </c>
      <c r="F343" s="16">
        <v>3</v>
      </c>
      <c r="G343" s="14" t="s">
        <v>1601</v>
      </c>
      <c r="H343" s="14" t="s">
        <v>441</v>
      </c>
      <c r="I343" s="14"/>
      <c r="J343" s="15" t="s">
        <v>327</v>
      </c>
      <c r="K343" s="15" t="s">
        <v>228</v>
      </c>
      <c r="L343" s="17" t="s">
        <v>328</v>
      </c>
      <c r="M343" s="17" t="s">
        <v>229</v>
      </c>
      <c r="N343" s="17" t="s">
        <v>1513</v>
      </c>
      <c r="O343" s="17" t="s">
        <v>84</v>
      </c>
      <c r="P343" t="str">
        <f t="shared" si="5"/>
        <v>堀江中中</v>
      </c>
    </row>
    <row r="344" spans="1:16" x14ac:dyDescent="0.2">
      <c r="A344" s="12">
        <v>2343</v>
      </c>
      <c r="B344" s="29" t="s">
        <v>1514</v>
      </c>
      <c r="C344" s="29" t="s">
        <v>288</v>
      </c>
      <c r="D344" s="14" t="s">
        <v>139</v>
      </c>
      <c r="E344" s="29" t="s">
        <v>4363</v>
      </c>
      <c r="F344" s="12">
        <v>3</v>
      </c>
      <c r="G344" s="26" t="s">
        <v>1601</v>
      </c>
      <c r="H344" s="19" t="s">
        <v>441</v>
      </c>
      <c r="I344" s="20"/>
      <c r="J344" s="21" t="s">
        <v>260</v>
      </c>
      <c r="K344" s="21" t="s">
        <v>268</v>
      </c>
      <c r="L344" s="17" t="s">
        <v>261</v>
      </c>
      <c r="M344" s="17" t="s">
        <v>269</v>
      </c>
      <c r="N344" s="17" t="s">
        <v>2991</v>
      </c>
      <c r="O344" s="17" t="s">
        <v>84</v>
      </c>
      <c r="P344" t="str">
        <f t="shared" si="5"/>
        <v>堀江中中</v>
      </c>
    </row>
    <row r="345" spans="1:16" x14ac:dyDescent="0.2">
      <c r="A345" s="12">
        <v>2344</v>
      </c>
      <c r="B345" s="29" t="s">
        <v>1546</v>
      </c>
      <c r="C345" s="29" t="s">
        <v>1925</v>
      </c>
      <c r="D345" s="14" t="s">
        <v>139</v>
      </c>
      <c r="E345" s="29" t="s">
        <v>4363</v>
      </c>
      <c r="F345" s="12">
        <v>3</v>
      </c>
      <c r="G345" s="26" t="s">
        <v>1601</v>
      </c>
      <c r="H345" s="19" t="s">
        <v>441</v>
      </c>
      <c r="I345" s="20"/>
      <c r="J345" s="21" t="s">
        <v>194</v>
      </c>
      <c r="K345" s="21" t="s">
        <v>1926</v>
      </c>
      <c r="L345" s="17" t="s">
        <v>195</v>
      </c>
      <c r="M345" s="17" t="s">
        <v>1927</v>
      </c>
      <c r="N345" s="17" t="s">
        <v>791</v>
      </c>
      <c r="O345" s="17" t="s">
        <v>84</v>
      </c>
      <c r="P345" t="str">
        <f t="shared" si="5"/>
        <v>堀江中中</v>
      </c>
    </row>
    <row r="346" spans="1:16" x14ac:dyDescent="0.2">
      <c r="A346" s="12">
        <v>2345</v>
      </c>
      <c r="B346" s="29" t="s">
        <v>2992</v>
      </c>
      <c r="C346" s="29" t="s">
        <v>2993</v>
      </c>
      <c r="D346" s="14" t="s">
        <v>139</v>
      </c>
      <c r="E346" s="29" t="s">
        <v>4363</v>
      </c>
      <c r="F346" s="12">
        <v>3</v>
      </c>
      <c r="G346" s="26" t="s">
        <v>1601</v>
      </c>
      <c r="H346" s="19" t="s">
        <v>441</v>
      </c>
      <c r="I346" s="20"/>
      <c r="J346" s="21" t="s">
        <v>2994</v>
      </c>
      <c r="K346" s="21" t="s">
        <v>166</v>
      </c>
      <c r="L346" s="17" t="s">
        <v>2995</v>
      </c>
      <c r="M346" s="17" t="s">
        <v>167</v>
      </c>
      <c r="N346" s="17" t="s">
        <v>2996</v>
      </c>
      <c r="O346" s="17" t="s">
        <v>84</v>
      </c>
      <c r="P346" t="str">
        <f t="shared" si="5"/>
        <v>堀江中中</v>
      </c>
    </row>
    <row r="347" spans="1:16" x14ac:dyDescent="0.2">
      <c r="A347" s="12">
        <v>2346</v>
      </c>
      <c r="B347" s="29" t="s">
        <v>1600</v>
      </c>
      <c r="C347" s="29" t="s">
        <v>1515</v>
      </c>
      <c r="D347" s="14" t="s">
        <v>139</v>
      </c>
      <c r="E347" s="29" t="s">
        <v>4363</v>
      </c>
      <c r="F347" s="12">
        <v>3</v>
      </c>
      <c r="G347" s="26" t="s">
        <v>1601</v>
      </c>
      <c r="H347" s="19" t="s">
        <v>441</v>
      </c>
      <c r="I347" s="20"/>
      <c r="J347" s="21" t="s">
        <v>106</v>
      </c>
      <c r="K347" s="21" t="s">
        <v>1516</v>
      </c>
      <c r="L347" s="17" t="s">
        <v>108</v>
      </c>
      <c r="M347" s="17" t="s">
        <v>1517</v>
      </c>
      <c r="N347" s="17" t="s">
        <v>473</v>
      </c>
      <c r="O347" s="17" t="s">
        <v>84</v>
      </c>
      <c r="P347" t="str">
        <f t="shared" si="5"/>
        <v>堀江中中</v>
      </c>
    </row>
    <row r="348" spans="1:16" x14ac:dyDescent="0.2">
      <c r="A348" s="12">
        <v>2347</v>
      </c>
      <c r="B348" s="29" t="s">
        <v>1872</v>
      </c>
      <c r="C348" s="29" t="s">
        <v>1873</v>
      </c>
      <c r="D348" s="14" t="s">
        <v>139</v>
      </c>
      <c r="E348" s="29" t="s">
        <v>4363</v>
      </c>
      <c r="F348" s="12">
        <v>2</v>
      </c>
      <c r="G348" s="26" t="s">
        <v>1601</v>
      </c>
      <c r="H348" s="19" t="s">
        <v>441</v>
      </c>
      <c r="I348" s="20"/>
      <c r="J348" s="21" t="s">
        <v>360</v>
      </c>
      <c r="K348" s="21" t="s">
        <v>432</v>
      </c>
      <c r="L348" s="17" t="s">
        <v>361</v>
      </c>
      <c r="M348" s="17" t="s">
        <v>434</v>
      </c>
      <c r="N348" s="17" t="s">
        <v>1639</v>
      </c>
      <c r="O348" s="17" t="s">
        <v>84</v>
      </c>
      <c r="P348" t="str">
        <f t="shared" si="5"/>
        <v>堀江中中</v>
      </c>
    </row>
    <row r="349" spans="1:16" x14ac:dyDescent="0.2">
      <c r="A349" s="12">
        <v>2348</v>
      </c>
      <c r="B349" s="29" t="s">
        <v>1874</v>
      </c>
      <c r="C349" s="29" t="s">
        <v>1875</v>
      </c>
      <c r="D349" s="14" t="s">
        <v>139</v>
      </c>
      <c r="E349" s="29" t="s">
        <v>4363</v>
      </c>
      <c r="F349" s="12">
        <v>2</v>
      </c>
      <c r="G349" s="26" t="s">
        <v>1601</v>
      </c>
      <c r="H349" s="19" t="s">
        <v>441</v>
      </c>
      <c r="I349" s="20"/>
      <c r="J349" s="21" t="s">
        <v>1080</v>
      </c>
      <c r="K349" s="21" t="s">
        <v>170</v>
      </c>
      <c r="L349" s="17" t="s">
        <v>1081</v>
      </c>
      <c r="M349" s="17" t="s">
        <v>171</v>
      </c>
      <c r="N349" s="17" t="s">
        <v>1876</v>
      </c>
      <c r="O349" s="17" t="s">
        <v>84</v>
      </c>
      <c r="P349" t="str">
        <f t="shared" si="5"/>
        <v>堀江中中</v>
      </c>
    </row>
    <row r="350" spans="1:16" x14ac:dyDescent="0.2">
      <c r="A350" s="12">
        <v>2349</v>
      </c>
      <c r="B350" s="29" t="s">
        <v>1877</v>
      </c>
      <c r="C350" s="29" t="s">
        <v>1878</v>
      </c>
      <c r="D350" s="14" t="s">
        <v>139</v>
      </c>
      <c r="E350" s="29" t="s">
        <v>4363</v>
      </c>
      <c r="F350" s="12">
        <v>2</v>
      </c>
      <c r="G350" s="26" t="s">
        <v>1601</v>
      </c>
      <c r="H350" s="19" t="s">
        <v>441</v>
      </c>
      <c r="I350" s="20"/>
      <c r="J350" s="21" t="s">
        <v>1645</v>
      </c>
      <c r="K350" s="21" t="s">
        <v>1879</v>
      </c>
      <c r="L350" s="17" t="s">
        <v>1646</v>
      </c>
      <c r="M350" s="17" t="s">
        <v>1880</v>
      </c>
      <c r="N350" s="17" t="s">
        <v>1881</v>
      </c>
      <c r="O350" s="17" t="s">
        <v>84</v>
      </c>
      <c r="P350" t="str">
        <f t="shared" si="5"/>
        <v>堀江中中</v>
      </c>
    </row>
    <row r="351" spans="1:16" x14ac:dyDescent="0.2">
      <c r="A351" s="12">
        <v>2350</v>
      </c>
      <c r="B351" s="29" t="s">
        <v>1888</v>
      </c>
      <c r="C351" s="29" t="s">
        <v>1889</v>
      </c>
      <c r="D351" s="14" t="s">
        <v>139</v>
      </c>
      <c r="E351" s="29" t="s">
        <v>4363</v>
      </c>
      <c r="F351" s="12">
        <v>2</v>
      </c>
      <c r="G351" s="26" t="s">
        <v>1601</v>
      </c>
      <c r="H351" s="19" t="s">
        <v>441</v>
      </c>
      <c r="I351" s="20"/>
      <c r="J351" s="21" t="s">
        <v>1487</v>
      </c>
      <c r="K351" s="21" t="s">
        <v>104</v>
      </c>
      <c r="L351" s="17" t="s">
        <v>1488</v>
      </c>
      <c r="M351" s="17" t="s">
        <v>105</v>
      </c>
      <c r="N351" s="17" t="s">
        <v>1890</v>
      </c>
      <c r="O351" s="17" t="s">
        <v>84</v>
      </c>
      <c r="P351" t="str">
        <f t="shared" si="5"/>
        <v>堀江中中</v>
      </c>
    </row>
    <row r="352" spans="1:16" x14ac:dyDescent="0.2">
      <c r="A352" s="12">
        <v>2351</v>
      </c>
      <c r="B352" s="29" t="s">
        <v>1883</v>
      </c>
      <c r="C352" s="29" t="s">
        <v>1884</v>
      </c>
      <c r="D352" s="14" t="s">
        <v>139</v>
      </c>
      <c r="E352" s="29" t="s">
        <v>4363</v>
      </c>
      <c r="F352" s="12">
        <v>2</v>
      </c>
      <c r="G352" s="26" t="s">
        <v>1601</v>
      </c>
      <c r="H352" s="19" t="s">
        <v>441</v>
      </c>
      <c r="I352" s="20"/>
      <c r="J352" s="21" t="s">
        <v>1101</v>
      </c>
      <c r="K352" s="21" t="s">
        <v>1885</v>
      </c>
      <c r="L352" s="17" t="s">
        <v>1102</v>
      </c>
      <c r="M352" s="17" t="s">
        <v>1886</v>
      </c>
      <c r="N352" s="17" t="s">
        <v>1887</v>
      </c>
      <c r="O352" s="17" t="s">
        <v>84</v>
      </c>
      <c r="P352" t="str">
        <f t="shared" si="5"/>
        <v>堀江中中</v>
      </c>
    </row>
    <row r="353" spans="1:16" x14ac:dyDescent="0.2">
      <c r="A353" s="12">
        <v>2352</v>
      </c>
      <c r="B353" s="29" t="s">
        <v>1891</v>
      </c>
      <c r="C353" s="29" t="s">
        <v>1892</v>
      </c>
      <c r="D353" s="14" t="s">
        <v>139</v>
      </c>
      <c r="E353" s="29" t="s">
        <v>4363</v>
      </c>
      <c r="F353" s="12">
        <v>2</v>
      </c>
      <c r="G353" s="26" t="s">
        <v>1601</v>
      </c>
      <c r="H353" s="19" t="s">
        <v>441</v>
      </c>
      <c r="I353" s="20"/>
      <c r="J353" s="21" t="s">
        <v>1893</v>
      </c>
      <c r="K353" s="21" t="s">
        <v>218</v>
      </c>
      <c r="L353" s="17" t="s">
        <v>1894</v>
      </c>
      <c r="M353" s="17" t="s">
        <v>219</v>
      </c>
      <c r="N353" s="17" t="s">
        <v>1826</v>
      </c>
      <c r="O353" s="17" t="s">
        <v>84</v>
      </c>
      <c r="P353" t="str">
        <f t="shared" si="5"/>
        <v>堀江中中</v>
      </c>
    </row>
    <row r="354" spans="1:16" x14ac:dyDescent="0.2">
      <c r="A354" s="12">
        <v>2353</v>
      </c>
      <c r="B354" s="29" t="s">
        <v>1895</v>
      </c>
      <c r="C354" s="29" t="s">
        <v>1896</v>
      </c>
      <c r="D354" s="14" t="s">
        <v>139</v>
      </c>
      <c r="E354" s="29" t="s">
        <v>4363</v>
      </c>
      <c r="F354" s="12">
        <v>2</v>
      </c>
      <c r="G354" s="26" t="s">
        <v>1601</v>
      </c>
      <c r="H354" s="19" t="s">
        <v>441</v>
      </c>
      <c r="I354" s="20"/>
      <c r="J354" s="21" t="s">
        <v>1897</v>
      </c>
      <c r="K354" s="21" t="s">
        <v>1898</v>
      </c>
      <c r="L354" s="17" t="s">
        <v>1899</v>
      </c>
      <c r="M354" s="17" t="s">
        <v>1900</v>
      </c>
      <c r="N354" s="17" t="s">
        <v>1901</v>
      </c>
      <c r="O354" s="17" t="s">
        <v>84</v>
      </c>
      <c r="P354" t="str">
        <f t="shared" si="5"/>
        <v>堀江中中</v>
      </c>
    </row>
    <row r="355" spans="1:16" x14ac:dyDescent="0.2">
      <c r="A355" s="12">
        <v>2354</v>
      </c>
      <c r="B355" s="29" t="s">
        <v>1902</v>
      </c>
      <c r="C355" s="29" t="s">
        <v>1903</v>
      </c>
      <c r="D355" s="14" t="s">
        <v>139</v>
      </c>
      <c r="E355" s="29" t="s">
        <v>4363</v>
      </c>
      <c r="F355" s="12">
        <v>2</v>
      </c>
      <c r="G355" s="26" t="s">
        <v>1601</v>
      </c>
      <c r="H355" s="19" t="s">
        <v>441</v>
      </c>
      <c r="I355" s="20"/>
      <c r="J355" s="21" t="s">
        <v>396</v>
      </c>
      <c r="K355" s="21" t="s">
        <v>1904</v>
      </c>
      <c r="L355" s="17" t="s">
        <v>397</v>
      </c>
      <c r="M355" s="17" t="s">
        <v>1905</v>
      </c>
      <c r="N355" s="17" t="s">
        <v>1906</v>
      </c>
      <c r="O355" s="17" t="s">
        <v>84</v>
      </c>
      <c r="P355" t="str">
        <f t="shared" si="5"/>
        <v>堀江中中</v>
      </c>
    </row>
    <row r="356" spans="1:16" x14ac:dyDescent="0.2">
      <c r="A356" s="12">
        <v>2355</v>
      </c>
      <c r="B356" s="29" t="s">
        <v>1907</v>
      </c>
      <c r="C356" s="29" t="s">
        <v>1908</v>
      </c>
      <c r="D356" s="14" t="s">
        <v>139</v>
      </c>
      <c r="E356" s="29" t="s">
        <v>4363</v>
      </c>
      <c r="F356" s="12">
        <v>2</v>
      </c>
      <c r="G356" s="26" t="s">
        <v>1601</v>
      </c>
      <c r="H356" s="19" t="s">
        <v>441</v>
      </c>
      <c r="I356" s="20"/>
      <c r="J356" s="21" t="s">
        <v>1115</v>
      </c>
      <c r="K356" s="21" t="s">
        <v>1909</v>
      </c>
      <c r="L356" s="17" t="s">
        <v>1910</v>
      </c>
      <c r="M356" s="17" t="s">
        <v>1911</v>
      </c>
      <c r="N356" s="17" t="s">
        <v>1912</v>
      </c>
      <c r="O356" s="17" t="s">
        <v>84</v>
      </c>
      <c r="P356" t="str">
        <f t="shared" si="5"/>
        <v>堀江中中</v>
      </c>
    </row>
    <row r="357" spans="1:16" x14ac:dyDescent="0.2">
      <c r="A357" s="12">
        <v>2356</v>
      </c>
      <c r="B357" s="13" t="s">
        <v>1913</v>
      </c>
      <c r="C357" s="13" t="s">
        <v>1914</v>
      </c>
      <c r="D357" s="14" t="s">
        <v>139</v>
      </c>
      <c r="E357" s="13" t="s">
        <v>4363</v>
      </c>
      <c r="F357" s="16">
        <v>2</v>
      </c>
      <c r="G357" s="14" t="s">
        <v>1601</v>
      </c>
      <c r="H357" s="14" t="s">
        <v>441</v>
      </c>
      <c r="I357" s="14"/>
      <c r="J357" s="15" t="s">
        <v>531</v>
      </c>
      <c r="K357" s="15" t="s">
        <v>266</v>
      </c>
      <c r="L357" s="17" t="s">
        <v>1044</v>
      </c>
      <c r="M357" s="17" t="s">
        <v>267</v>
      </c>
      <c r="N357" s="17" t="s">
        <v>1915</v>
      </c>
      <c r="O357" s="17" t="s">
        <v>84</v>
      </c>
      <c r="P357" t="str">
        <f t="shared" si="5"/>
        <v>堀江中中</v>
      </c>
    </row>
    <row r="358" spans="1:16" x14ac:dyDescent="0.2">
      <c r="A358" s="12">
        <v>2357</v>
      </c>
      <c r="B358" s="13" t="s">
        <v>1913</v>
      </c>
      <c r="C358" s="13" t="s">
        <v>1457</v>
      </c>
      <c r="D358" s="14" t="s">
        <v>139</v>
      </c>
      <c r="E358" s="13" t="s">
        <v>4363</v>
      </c>
      <c r="F358" s="16">
        <v>2</v>
      </c>
      <c r="G358" s="14" t="s">
        <v>1601</v>
      </c>
      <c r="H358" s="14" t="s">
        <v>441</v>
      </c>
      <c r="I358" s="14"/>
      <c r="J358" s="15" t="s">
        <v>531</v>
      </c>
      <c r="K358" s="15" t="s">
        <v>266</v>
      </c>
      <c r="L358" s="17" t="s">
        <v>1044</v>
      </c>
      <c r="M358" s="17" t="s">
        <v>267</v>
      </c>
      <c r="N358" s="17" t="s">
        <v>1753</v>
      </c>
      <c r="O358" s="17" t="s">
        <v>84</v>
      </c>
      <c r="P358" t="str">
        <f t="shared" si="5"/>
        <v>堀江中中</v>
      </c>
    </row>
    <row r="359" spans="1:16" x14ac:dyDescent="0.2">
      <c r="A359" s="12">
        <v>2358</v>
      </c>
      <c r="B359" s="13" t="s">
        <v>1916</v>
      </c>
      <c r="C359" s="13" t="s">
        <v>1917</v>
      </c>
      <c r="D359" s="14" t="s">
        <v>139</v>
      </c>
      <c r="E359" s="13" t="s">
        <v>4363</v>
      </c>
      <c r="F359" s="16">
        <v>2</v>
      </c>
      <c r="G359" s="14" t="s">
        <v>1601</v>
      </c>
      <c r="H359" s="14" t="s">
        <v>441</v>
      </c>
      <c r="I359" s="14"/>
      <c r="J359" s="15" t="s">
        <v>372</v>
      </c>
      <c r="K359" s="15" t="s">
        <v>110</v>
      </c>
      <c r="L359" s="17" t="s">
        <v>373</v>
      </c>
      <c r="M359" s="17" t="s">
        <v>111</v>
      </c>
      <c r="N359" s="17" t="s">
        <v>1918</v>
      </c>
      <c r="O359" s="17" t="s">
        <v>84</v>
      </c>
      <c r="P359" t="str">
        <f t="shared" si="5"/>
        <v>堀江中中</v>
      </c>
    </row>
    <row r="360" spans="1:16" x14ac:dyDescent="0.2">
      <c r="A360" s="12">
        <v>2359</v>
      </c>
      <c r="B360" s="13" t="s">
        <v>1920</v>
      </c>
      <c r="C360" s="13" t="s">
        <v>1921</v>
      </c>
      <c r="D360" s="14" t="s">
        <v>139</v>
      </c>
      <c r="E360" s="13" t="s">
        <v>4363</v>
      </c>
      <c r="F360" s="16">
        <v>2</v>
      </c>
      <c r="G360" s="14" t="s">
        <v>1601</v>
      </c>
      <c r="H360" s="14" t="s">
        <v>441</v>
      </c>
      <c r="I360" s="14"/>
      <c r="J360" s="15" t="s">
        <v>1922</v>
      </c>
      <c r="K360" s="15" t="s">
        <v>351</v>
      </c>
      <c r="L360" s="17" t="s">
        <v>1923</v>
      </c>
      <c r="M360" s="17" t="s">
        <v>352</v>
      </c>
      <c r="N360" s="17" t="s">
        <v>1924</v>
      </c>
      <c r="O360" s="17" t="s">
        <v>84</v>
      </c>
      <c r="P360" t="str">
        <f t="shared" si="5"/>
        <v>堀江中中</v>
      </c>
    </row>
    <row r="361" spans="1:16" x14ac:dyDescent="0.2">
      <c r="A361" s="12">
        <v>2360</v>
      </c>
      <c r="B361" s="13" t="s">
        <v>3784</v>
      </c>
      <c r="C361" s="13" t="s">
        <v>3785</v>
      </c>
      <c r="D361" s="14" t="s">
        <v>1567</v>
      </c>
      <c r="E361" s="13" t="s">
        <v>4344</v>
      </c>
      <c r="F361" s="16">
        <v>2</v>
      </c>
      <c r="G361" s="14" t="s">
        <v>1601</v>
      </c>
      <c r="H361" s="14" t="s">
        <v>441</v>
      </c>
      <c r="I361" s="14"/>
      <c r="J361" s="15" t="s">
        <v>3784</v>
      </c>
      <c r="K361" s="15" t="s">
        <v>3785</v>
      </c>
      <c r="L361" s="17" t="s">
        <v>3786</v>
      </c>
      <c r="M361" s="17" t="s">
        <v>3787</v>
      </c>
      <c r="N361" s="17" t="s">
        <v>3788</v>
      </c>
      <c r="O361" s="17" t="s">
        <v>4470</v>
      </c>
      <c r="P361" t="str">
        <f t="shared" si="5"/>
        <v>下貝塚中中</v>
      </c>
    </row>
    <row r="362" spans="1:16" x14ac:dyDescent="0.2">
      <c r="A362" s="12">
        <v>2361</v>
      </c>
      <c r="B362" s="13" t="s">
        <v>608</v>
      </c>
      <c r="C362" s="13" t="s">
        <v>3789</v>
      </c>
      <c r="D362" s="14" t="s">
        <v>1567</v>
      </c>
      <c r="E362" s="13" t="s">
        <v>4344</v>
      </c>
      <c r="F362" s="16">
        <v>3</v>
      </c>
      <c r="G362" s="14" t="s">
        <v>1601</v>
      </c>
      <c r="H362" s="14" t="s">
        <v>441</v>
      </c>
      <c r="I362" s="14"/>
      <c r="J362" s="15" t="s">
        <v>444</v>
      </c>
      <c r="K362" s="15" t="s">
        <v>3790</v>
      </c>
      <c r="L362" s="17" t="s">
        <v>445</v>
      </c>
      <c r="M362" s="17" t="s">
        <v>3791</v>
      </c>
      <c r="N362" s="17" t="s">
        <v>3792</v>
      </c>
      <c r="O362" s="17" t="s">
        <v>84</v>
      </c>
      <c r="P362" t="str">
        <f t="shared" si="5"/>
        <v>下貝塚中中</v>
      </c>
    </row>
    <row r="363" spans="1:16" x14ac:dyDescent="0.2">
      <c r="A363" s="12">
        <v>2362</v>
      </c>
      <c r="B363" s="13" t="s">
        <v>3793</v>
      </c>
      <c r="C363" s="13" t="s">
        <v>3794</v>
      </c>
      <c r="D363" s="14" t="s">
        <v>139</v>
      </c>
      <c r="E363" s="13" t="s">
        <v>4364</v>
      </c>
      <c r="F363" s="16">
        <v>2</v>
      </c>
      <c r="G363" s="14" t="s">
        <v>3795</v>
      </c>
      <c r="H363" s="14" t="s">
        <v>441</v>
      </c>
      <c r="I363" s="14"/>
      <c r="J363" s="15" t="s">
        <v>1539</v>
      </c>
      <c r="K363" s="15" t="s">
        <v>255</v>
      </c>
      <c r="L363" s="17" t="s">
        <v>1541</v>
      </c>
      <c r="M363" s="17" t="s">
        <v>256</v>
      </c>
      <c r="N363" s="17" t="s">
        <v>3796</v>
      </c>
      <c r="O363" s="17" t="s">
        <v>84</v>
      </c>
      <c r="P363" t="str">
        <f t="shared" si="5"/>
        <v>妙典中中</v>
      </c>
    </row>
    <row r="364" spans="1:16" x14ac:dyDescent="0.2">
      <c r="A364" s="12">
        <v>2363</v>
      </c>
      <c r="B364" s="13" t="s">
        <v>3797</v>
      </c>
      <c r="C364" s="13" t="s">
        <v>3798</v>
      </c>
      <c r="D364" s="14" t="s">
        <v>139</v>
      </c>
      <c r="E364" s="13" t="s">
        <v>4368</v>
      </c>
      <c r="F364" s="16">
        <v>1</v>
      </c>
      <c r="G364" s="14" t="s">
        <v>3324</v>
      </c>
      <c r="H364" s="14" t="s">
        <v>441</v>
      </c>
      <c r="I364" s="14"/>
      <c r="J364" s="15" t="s">
        <v>3799</v>
      </c>
      <c r="K364" s="15" t="s">
        <v>3800</v>
      </c>
      <c r="L364" s="17" t="s">
        <v>3801</v>
      </c>
      <c r="M364" s="17" t="s">
        <v>3802</v>
      </c>
      <c r="N364" s="17" t="s">
        <v>3803</v>
      </c>
      <c r="O364" s="17" t="s">
        <v>84</v>
      </c>
      <c r="P364" t="str">
        <f t="shared" si="5"/>
        <v>南行徳中中</v>
      </c>
    </row>
    <row r="365" spans="1:16" x14ac:dyDescent="0.2">
      <c r="A365" s="12">
        <v>2364</v>
      </c>
      <c r="B365" s="13" t="s">
        <v>3804</v>
      </c>
      <c r="C365" s="13" t="s">
        <v>3805</v>
      </c>
      <c r="D365" s="14" t="s">
        <v>139</v>
      </c>
      <c r="E365" s="13" t="s">
        <v>4343</v>
      </c>
      <c r="F365" s="16">
        <v>1</v>
      </c>
      <c r="G365" s="14" t="s">
        <v>3316</v>
      </c>
      <c r="H365" s="14" t="s">
        <v>441</v>
      </c>
      <c r="I365" s="14"/>
      <c r="J365" s="15" t="s">
        <v>232</v>
      </c>
      <c r="K365" s="15" t="s">
        <v>206</v>
      </c>
      <c r="L365" s="17" t="s">
        <v>3806</v>
      </c>
      <c r="M365" s="17" t="s">
        <v>207</v>
      </c>
      <c r="N365" s="17" t="s">
        <v>3807</v>
      </c>
      <c r="O365" s="17" t="s">
        <v>84</v>
      </c>
      <c r="P365" t="str">
        <f t="shared" si="5"/>
        <v>浦安中中</v>
      </c>
    </row>
    <row r="366" spans="1:16" x14ac:dyDescent="0.2">
      <c r="A366" s="12">
        <v>2365</v>
      </c>
      <c r="B366" s="13" t="s">
        <v>3808</v>
      </c>
      <c r="C366" s="13" t="s">
        <v>3809</v>
      </c>
      <c r="D366" s="14" t="s">
        <v>139</v>
      </c>
      <c r="E366" s="13" t="s">
        <v>4343</v>
      </c>
      <c r="F366" s="16">
        <v>1</v>
      </c>
      <c r="G366" s="14" t="s">
        <v>3316</v>
      </c>
      <c r="H366" s="14" t="s">
        <v>441</v>
      </c>
      <c r="I366" s="14"/>
      <c r="J366" s="15" t="s">
        <v>112</v>
      </c>
      <c r="K366" s="15" t="s">
        <v>3810</v>
      </c>
      <c r="L366" s="17" t="s">
        <v>114</v>
      </c>
      <c r="M366" s="17" t="s">
        <v>3811</v>
      </c>
      <c r="N366" s="17" t="s">
        <v>3812</v>
      </c>
      <c r="O366" s="17" t="s">
        <v>84</v>
      </c>
      <c r="P366" t="str">
        <f t="shared" si="5"/>
        <v>浦安中中</v>
      </c>
    </row>
    <row r="367" spans="1:16" x14ac:dyDescent="0.2">
      <c r="A367" s="12">
        <v>2366</v>
      </c>
      <c r="B367" s="13" t="s">
        <v>3813</v>
      </c>
      <c r="C367" s="13" t="s">
        <v>3814</v>
      </c>
      <c r="D367" s="14" t="s">
        <v>139</v>
      </c>
      <c r="E367" s="13" t="s">
        <v>4343</v>
      </c>
      <c r="F367" s="16">
        <v>1</v>
      </c>
      <c r="G367" s="14" t="s">
        <v>3316</v>
      </c>
      <c r="H367" s="14" t="s">
        <v>441</v>
      </c>
      <c r="I367" s="14"/>
      <c r="J367" s="15" t="s">
        <v>3815</v>
      </c>
      <c r="K367" s="15" t="s">
        <v>180</v>
      </c>
      <c r="L367" s="17" t="s">
        <v>3816</v>
      </c>
      <c r="M367" s="17" t="s">
        <v>3817</v>
      </c>
      <c r="N367" s="17" t="s">
        <v>3818</v>
      </c>
      <c r="O367" s="17" t="s">
        <v>84</v>
      </c>
      <c r="P367" t="str">
        <f t="shared" si="5"/>
        <v>浦安中中</v>
      </c>
    </row>
    <row r="368" spans="1:16" x14ac:dyDescent="0.2">
      <c r="A368" s="12">
        <v>2367</v>
      </c>
      <c r="B368" s="13" t="s">
        <v>3819</v>
      </c>
      <c r="C368" s="13" t="s">
        <v>3820</v>
      </c>
      <c r="D368" s="14" t="s">
        <v>139</v>
      </c>
      <c r="E368" s="13" t="s">
        <v>4343</v>
      </c>
      <c r="F368" s="16">
        <v>1</v>
      </c>
      <c r="G368" s="14" t="s">
        <v>3316</v>
      </c>
      <c r="H368" s="14" t="s">
        <v>441</v>
      </c>
      <c r="I368" s="14"/>
      <c r="J368" s="15" t="s">
        <v>3821</v>
      </c>
      <c r="K368" s="15" t="s">
        <v>3822</v>
      </c>
      <c r="L368" s="17" t="s">
        <v>3823</v>
      </c>
      <c r="M368" s="17" t="s">
        <v>3824</v>
      </c>
      <c r="N368" s="17" t="s">
        <v>3825</v>
      </c>
      <c r="O368" s="17" t="s">
        <v>84</v>
      </c>
      <c r="P368" t="str">
        <f t="shared" si="5"/>
        <v>浦安中中</v>
      </c>
    </row>
    <row r="369" spans="1:16" x14ac:dyDescent="0.2">
      <c r="A369" s="12">
        <v>2368</v>
      </c>
      <c r="B369" s="13" t="s">
        <v>3826</v>
      </c>
      <c r="C369" s="13" t="s">
        <v>3827</v>
      </c>
      <c r="D369" s="14" t="s">
        <v>139</v>
      </c>
      <c r="E369" s="13" t="s">
        <v>4343</v>
      </c>
      <c r="F369" s="16">
        <v>1</v>
      </c>
      <c r="G369" s="14" t="s">
        <v>3316</v>
      </c>
      <c r="H369" s="14" t="s">
        <v>441</v>
      </c>
      <c r="I369" s="14"/>
      <c r="J369" s="15" t="s">
        <v>3828</v>
      </c>
      <c r="K369" s="15" t="s">
        <v>160</v>
      </c>
      <c r="L369" s="17" t="s">
        <v>3829</v>
      </c>
      <c r="M369" s="17" t="s">
        <v>161</v>
      </c>
      <c r="N369" s="17" t="s">
        <v>3830</v>
      </c>
      <c r="O369" s="17" t="s">
        <v>84</v>
      </c>
      <c r="P369" t="str">
        <f t="shared" si="5"/>
        <v>浦安中中</v>
      </c>
    </row>
    <row r="370" spans="1:16" x14ac:dyDescent="0.2">
      <c r="A370" s="12">
        <v>2369</v>
      </c>
      <c r="B370" s="13" t="s">
        <v>3831</v>
      </c>
      <c r="C370" s="13" t="s">
        <v>3832</v>
      </c>
      <c r="D370" s="14" t="s">
        <v>139</v>
      </c>
      <c r="E370" s="13" t="s">
        <v>4343</v>
      </c>
      <c r="F370" s="16">
        <v>1</v>
      </c>
      <c r="G370" s="14" t="s">
        <v>3316</v>
      </c>
      <c r="H370" s="14" t="s">
        <v>441</v>
      </c>
      <c r="I370" s="14"/>
      <c r="J370" s="15" t="s">
        <v>327</v>
      </c>
      <c r="K370" s="15" t="s">
        <v>168</v>
      </c>
      <c r="L370" s="17" t="s">
        <v>328</v>
      </c>
      <c r="M370" s="17" t="s">
        <v>169</v>
      </c>
      <c r="N370" s="17" t="s">
        <v>3833</v>
      </c>
      <c r="O370" s="17" t="s">
        <v>84</v>
      </c>
      <c r="P370" t="str">
        <f t="shared" si="5"/>
        <v>浦安中中</v>
      </c>
    </row>
    <row r="371" spans="1:16" x14ac:dyDescent="0.2">
      <c r="A371" s="12">
        <v>2370</v>
      </c>
      <c r="B371" s="13" t="s">
        <v>3834</v>
      </c>
      <c r="C371" s="13" t="s">
        <v>3835</v>
      </c>
      <c r="D371" s="14" t="s">
        <v>139</v>
      </c>
      <c r="E371" s="13" t="s">
        <v>4343</v>
      </c>
      <c r="F371" s="16">
        <v>1</v>
      </c>
      <c r="G371" s="14" t="s">
        <v>3316</v>
      </c>
      <c r="H371" s="14" t="s">
        <v>441</v>
      </c>
      <c r="I371" s="14"/>
      <c r="J371" s="15" t="s">
        <v>3401</v>
      </c>
      <c r="K371" s="15" t="s">
        <v>348</v>
      </c>
      <c r="L371" s="17" t="s">
        <v>3403</v>
      </c>
      <c r="M371" s="17" t="s">
        <v>349</v>
      </c>
      <c r="N371" s="17" t="s">
        <v>3836</v>
      </c>
      <c r="O371" s="17" t="s">
        <v>84</v>
      </c>
      <c r="P371" t="str">
        <f t="shared" si="5"/>
        <v>浦安中中</v>
      </c>
    </row>
    <row r="372" spans="1:16" x14ac:dyDescent="0.2">
      <c r="A372" s="12">
        <v>2371</v>
      </c>
      <c r="B372" s="13" t="s">
        <v>3837</v>
      </c>
      <c r="C372" s="13" t="s">
        <v>3838</v>
      </c>
      <c r="D372" s="14" t="s">
        <v>139</v>
      </c>
      <c r="E372" s="13" t="s">
        <v>4343</v>
      </c>
      <c r="F372" s="16">
        <v>1</v>
      </c>
      <c r="G372" s="14" t="s">
        <v>3316</v>
      </c>
      <c r="H372" s="14" t="s">
        <v>441</v>
      </c>
      <c r="I372" s="14"/>
      <c r="J372" s="15" t="s">
        <v>241</v>
      </c>
      <c r="K372" s="15" t="s">
        <v>3667</v>
      </c>
      <c r="L372" s="17" t="s">
        <v>242</v>
      </c>
      <c r="M372" s="17" t="s">
        <v>3669</v>
      </c>
      <c r="N372" s="17" t="s">
        <v>3368</v>
      </c>
      <c r="O372" s="17" t="s">
        <v>84</v>
      </c>
      <c r="P372" t="str">
        <f t="shared" si="5"/>
        <v>浦安中中</v>
      </c>
    </row>
    <row r="373" spans="1:16" x14ac:dyDescent="0.2">
      <c r="A373" s="12">
        <v>2372</v>
      </c>
      <c r="B373" s="13" t="s">
        <v>3839</v>
      </c>
      <c r="C373" s="13" t="s">
        <v>3840</v>
      </c>
      <c r="D373" s="14" t="s">
        <v>139</v>
      </c>
      <c r="E373" s="13" t="s">
        <v>4343</v>
      </c>
      <c r="F373" s="16">
        <v>1</v>
      </c>
      <c r="G373" s="14" t="s">
        <v>3316</v>
      </c>
      <c r="H373" s="14" t="s">
        <v>441</v>
      </c>
      <c r="I373" s="14"/>
      <c r="J373" s="15" t="s">
        <v>3841</v>
      </c>
      <c r="K373" s="15" t="s">
        <v>1682</v>
      </c>
      <c r="L373" s="17" t="s">
        <v>3842</v>
      </c>
      <c r="M373" s="17" t="s">
        <v>1684</v>
      </c>
      <c r="N373" s="17" t="s">
        <v>3843</v>
      </c>
      <c r="O373" s="17" t="s">
        <v>84</v>
      </c>
      <c r="P373" t="str">
        <f t="shared" si="5"/>
        <v>浦安中中</v>
      </c>
    </row>
    <row r="374" spans="1:16" x14ac:dyDescent="0.2">
      <c r="A374" s="12">
        <v>2373</v>
      </c>
      <c r="B374" s="13" t="s">
        <v>3844</v>
      </c>
      <c r="C374" s="13" t="s">
        <v>3845</v>
      </c>
      <c r="D374" s="14" t="s">
        <v>139</v>
      </c>
      <c r="E374" s="13" t="s">
        <v>4343</v>
      </c>
      <c r="F374" s="16">
        <v>1</v>
      </c>
      <c r="G374" s="14" t="s">
        <v>3316</v>
      </c>
      <c r="H374" s="14" t="s">
        <v>441</v>
      </c>
      <c r="I374" s="14"/>
      <c r="J374" s="15" t="s">
        <v>3846</v>
      </c>
      <c r="K374" s="15" t="s">
        <v>993</v>
      </c>
      <c r="L374" s="17" t="s">
        <v>3847</v>
      </c>
      <c r="M374" s="17" t="s">
        <v>1000</v>
      </c>
      <c r="N374" s="17" t="s">
        <v>3524</v>
      </c>
      <c r="O374" s="17" t="s">
        <v>84</v>
      </c>
      <c r="P374" t="str">
        <f t="shared" si="5"/>
        <v>浦安中中</v>
      </c>
    </row>
    <row r="375" spans="1:16" x14ac:dyDescent="0.2">
      <c r="A375" s="12">
        <v>2374</v>
      </c>
      <c r="B375" s="13" t="s">
        <v>3848</v>
      </c>
      <c r="C375" s="13" t="s">
        <v>3849</v>
      </c>
      <c r="D375" s="14" t="s">
        <v>139</v>
      </c>
      <c r="E375" s="13" t="s">
        <v>4343</v>
      </c>
      <c r="F375" s="16">
        <v>2</v>
      </c>
      <c r="G375" s="14" t="s">
        <v>3316</v>
      </c>
      <c r="H375" s="14">
        <v>2386</v>
      </c>
      <c r="I375" s="14"/>
      <c r="J375" s="15" t="s">
        <v>247</v>
      </c>
      <c r="K375" s="15" t="s">
        <v>262</v>
      </c>
      <c r="L375" s="17" t="s">
        <v>248</v>
      </c>
      <c r="M375" s="17" t="s">
        <v>263</v>
      </c>
      <c r="N375" s="17" t="s">
        <v>3850</v>
      </c>
      <c r="O375" s="17" t="s">
        <v>84</v>
      </c>
      <c r="P375" t="str">
        <f t="shared" si="5"/>
        <v>浦安中中</v>
      </c>
    </row>
    <row r="376" spans="1:16" x14ac:dyDescent="0.2">
      <c r="A376" s="12">
        <v>2375</v>
      </c>
      <c r="B376" s="13" t="s">
        <v>3851</v>
      </c>
      <c r="C376" s="13" t="s">
        <v>3852</v>
      </c>
      <c r="D376" s="14" t="s">
        <v>139</v>
      </c>
      <c r="E376" s="13" t="s">
        <v>4343</v>
      </c>
      <c r="F376" s="16">
        <v>2</v>
      </c>
      <c r="G376" s="14" t="s">
        <v>3316</v>
      </c>
      <c r="H376" s="14">
        <v>2387</v>
      </c>
      <c r="I376" s="14"/>
      <c r="J376" s="15" t="s">
        <v>3853</v>
      </c>
      <c r="K376" s="15" t="s">
        <v>387</v>
      </c>
      <c r="L376" s="17" t="s">
        <v>3854</v>
      </c>
      <c r="M376" s="17" t="s">
        <v>1657</v>
      </c>
      <c r="N376" s="17" t="s">
        <v>1658</v>
      </c>
      <c r="O376" s="17" t="s">
        <v>84</v>
      </c>
      <c r="P376" t="str">
        <f t="shared" si="5"/>
        <v>浦安中中</v>
      </c>
    </row>
    <row r="377" spans="1:16" x14ac:dyDescent="0.2">
      <c r="A377" s="12">
        <v>2376</v>
      </c>
      <c r="B377" s="13" t="s">
        <v>3855</v>
      </c>
      <c r="C377" s="13" t="s">
        <v>3856</v>
      </c>
      <c r="D377" s="14" t="s">
        <v>139</v>
      </c>
      <c r="E377" s="13" t="s">
        <v>4343</v>
      </c>
      <c r="F377" s="16">
        <v>3</v>
      </c>
      <c r="G377" s="14" t="s">
        <v>3316</v>
      </c>
      <c r="H377" s="14">
        <v>2008</v>
      </c>
      <c r="I377" s="14"/>
      <c r="J377" s="15" t="s">
        <v>3857</v>
      </c>
      <c r="K377" s="15" t="s">
        <v>3858</v>
      </c>
      <c r="L377" s="17" t="s">
        <v>3859</v>
      </c>
      <c r="M377" s="17" t="s">
        <v>3860</v>
      </c>
      <c r="N377" s="17" t="s">
        <v>3861</v>
      </c>
      <c r="O377" s="17" t="s">
        <v>84</v>
      </c>
      <c r="P377" t="str">
        <f t="shared" si="5"/>
        <v>浦安中中</v>
      </c>
    </row>
    <row r="378" spans="1:16" x14ac:dyDescent="0.2">
      <c r="A378" s="12">
        <v>2377</v>
      </c>
      <c r="B378" s="13" t="s">
        <v>3862</v>
      </c>
      <c r="C378" s="13" t="s">
        <v>3863</v>
      </c>
      <c r="D378" s="14" t="s">
        <v>139</v>
      </c>
      <c r="E378" s="13" t="s">
        <v>4353</v>
      </c>
      <c r="F378" s="16">
        <v>1</v>
      </c>
      <c r="G378" s="14" t="s">
        <v>3316</v>
      </c>
      <c r="H378" s="14" t="s">
        <v>441</v>
      </c>
      <c r="I378" s="14"/>
      <c r="J378" s="15" t="s">
        <v>92</v>
      </c>
      <c r="K378" s="15" t="s">
        <v>3864</v>
      </c>
      <c r="L378" s="17" t="s">
        <v>94</v>
      </c>
      <c r="M378" s="17" t="s">
        <v>3865</v>
      </c>
      <c r="N378" s="17" t="s">
        <v>3866</v>
      </c>
      <c r="O378" s="17" t="s">
        <v>84</v>
      </c>
      <c r="P378" t="str">
        <f t="shared" si="5"/>
        <v>昭和学院中中</v>
      </c>
    </row>
    <row r="379" spans="1:16" x14ac:dyDescent="0.2">
      <c r="A379" s="12">
        <v>2378</v>
      </c>
      <c r="B379" s="13" t="s">
        <v>3867</v>
      </c>
      <c r="C379" s="13" t="s">
        <v>3868</v>
      </c>
      <c r="D379" s="14" t="s">
        <v>139</v>
      </c>
      <c r="E379" s="13" t="s">
        <v>4353</v>
      </c>
      <c r="F379" s="16">
        <v>1</v>
      </c>
      <c r="G379" s="14" t="s">
        <v>3316</v>
      </c>
      <c r="H379" s="14" t="s">
        <v>441</v>
      </c>
      <c r="I379" s="14"/>
      <c r="J379" s="15" t="s">
        <v>3869</v>
      </c>
      <c r="K379" s="15" t="s">
        <v>226</v>
      </c>
      <c r="L379" s="17" t="s">
        <v>3870</v>
      </c>
      <c r="M379" s="17" t="s">
        <v>227</v>
      </c>
      <c r="N379" s="17" t="s">
        <v>3871</v>
      </c>
      <c r="O379" s="17" t="s">
        <v>84</v>
      </c>
      <c r="P379" t="str">
        <f t="shared" si="5"/>
        <v>昭和学院中中</v>
      </c>
    </row>
    <row r="380" spans="1:16" x14ac:dyDescent="0.2">
      <c r="A380" s="12">
        <v>2379</v>
      </c>
      <c r="B380" s="13" t="s">
        <v>3872</v>
      </c>
      <c r="C380" s="13" t="s">
        <v>3873</v>
      </c>
      <c r="D380" s="14" t="s">
        <v>139</v>
      </c>
      <c r="E380" s="13" t="s">
        <v>4350</v>
      </c>
      <c r="F380" s="16">
        <v>1</v>
      </c>
      <c r="G380" s="14" t="s">
        <v>3351</v>
      </c>
      <c r="H380" s="14" t="s">
        <v>441</v>
      </c>
      <c r="I380" s="14"/>
      <c r="J380" s="15" t="s">
        <v>3874</v>
      </c>
      <c r="K380" s="15" t="s">
        <v>3875</v>
      </c>
      <c r="L380" s="17" t="s">
        <v>271</v>
      </c>
      <c r="M380" s="17" t="s">
        <v>3876</v>
      </c>
      <c r="N380" s="17" t="s">
        <v>3877</v>
      </c>
      <c r="O380" s="17" t="s">
        <v>84</v>
      </c>
      <c r="P380" t="str">
        <f t="shared" si="5"/>
        <v>市川二中中</v>
      </c>
    </row>
    <row r="381" spans="1:16" x14ac:dyDescent="0.2">
      <c r="A381" s="12">
        <v>2380</v>
      </c>
      <c r="B381" s="13" t="s">
        <v>3878</v>
      </c>
      <c r="C381" s="13" t="s">
        <v>655</v>
      </c>
      <c r="D381" s="14" t="s">
        <v>139</v>
      </c>
      <c r="E381" s="13" t="s">
        <v>4350</v>
      </c>
      <c r="F381" s="16">
        <v>1</v>
      </c>
      <c r="G381" s="14" t="s">
        <v>3351</v>
      </c>
      <c r="H381" s="14" t="s">
        <v>441</v>
      </c>
      <c r="I381" s="14"/>
      <c r="J381" s="15" t="s">
        <v>3879</v>
      </c>
      <c r="K381" s="15" t="s">
        <v>3880</v>
      </c>
      <c r="L381" s="17" t="s">
        <v>3881</v>
      </c>
      <c r="M381" s="17" t="s">
        <v>657</v>
      </c>
      <c r="N381" s="17" t="s">
        <v>3882</v>
      </c>
      <c r="O381" s="17" t="s">
        <v>84</v>
      </c>
      <c r="P381" t="str">
        <f t="shared" si="5"/>
        <v>市川二中中</v>
      </c>
    </row>
    <row r="382" spans="1:16" x14ac:dyDescent="0.2">
      <c r="A382" s="12">
        <v>2381</v>
      </c>
      <c r="B382" s="13" t="s">
        <v>3883</v>
      </c>
      <c r="C382" s="13" t="s">
        <v>3884</v>
      </c>
      <c r="D382" s="14" t="s">
        <v>139</v>
      </c>
      <c r="E382" s="13" t="s">
        <v>4350</v>
      </c>
      <c r="F382" s="16">
        <v>1</v>
      </c>
      <c r="G382" s="14" t="s">
        <v>3351</v>
      </c>
      <c r="H382" s="14" t="s">
        <v>441</v>
      </c>
      <c r="I382" s="14"/>
      <c r="J382" s="15" t="s">
        <v>3885</v>
      </c>
      <c r="K382" s="15" t="s">
        <v>3886</v>
      </c>
      <c r="L382" s="17" t="s">
        <v>138</v>
      </c>
      <c r="M382" s="17" t="s">
        <v>3887</v>
      </c>
      <c r="N382" s="17" t="s">
        <v>3888</v>
      </c>
      <c r="O382" s="17" t="s">
        <v>84</v>
      </c>
      <c r="P382" t="str">
        <f t="shared" si="5"/>
        <v>市川二中中</v>
      </c>
    </row>
    <row r="383" spans="1:16" x14ac:dyDescent="0.2">
      <c r="A383" s="12">
        <v>2382</v>
      </c>
      <c r="B383" s="13" t="s">
        <v>3889</v>
      </c>
      <c r="C383" s="13" t="s">
        <v>3890</v>
      </c>
      <c r="D383" s="14" t="s">
        <v>139</v>
      </c>
      <c r="E383" s="13" t="s">
        <v>4350</v>
      </c>
      <c r="F383" s="16">
        <v>1</v>
      </c>
      <c r="G383" s="14" t="s">
        <v>3351</v>
      </c>
      <c r="H383" s="14" t="s">
        <v>441</v>
      </c>
      <c r="I383" s="14"/>
      <c r="J383" s="15" t="s">
        <v>3891</v>
      </c>
      <c r="K383" s="15" t="s">
        <v>3892</v>
      </c>
      <c r="L383" s="17" t="s">
        <v>323</v>
      </c>
      <c r="M383" s="17" t="s">
        <v>1959</v>
      </c>
      <c r="N383" s="17" t="s">
        <v>3893</v>
      </c>
      <c r="O383" s="17" t="s">
        <v>84</v>
      </c>
      <c r="P383" t="str">
        <f t="shared" si="5"/>
        <v>市川二中中</v>
      </c>
    </row>
    <row r="384" spans="1:16" x14ac:dyDescent="0.2">
      <c r="A384" s="12">
        <v>2383</v>
      </c>
      <c r="B384" s="13" t="s">
        <v>3894</v>
      </c>
      <c r="C384" s="13" t="s">
        <v>3895</v>
      </c>
      <c r="D384" s="14" t="s">
        <v>139</v>
      </c>
      <c r="E384" s="13" t="s">
        <v>4350</v>
      </c>
      <c r="F384" s="16">
        <v>1</v>
      </c>
      <c r="G384" s="14" t="s">
        <v>3351</v>
      </c>
      <c r="H384" s="14" t="s">
        <v>441</v>
      </c>
      <c r="I384" s="14"/>
      <c r="J384" s="15" t="s">
        <v>3896</v>
      </c>
      <c r="K384" s="15" t="s">
        <v>3897</v>
      </c>
      <c r="L384" s="17" t="s">
        <v>3898</v>
      </c>
      <c r="M384" s="17" t="s">
        <v>3899</v>
      </c>
      <c r="N384" s="17" t="s">
        <v>3531</v>
      </c>
      <c r="O384" s="17" t="s">
        <v>84</v>
      </c>
      <c r="P384" t="str">
        <f t="shared" si="5"/>
        <v>市川二中中</v>
      </c>
    </row>
    <row r="385" spans="1:16" x14ac:dyDescent="0.2">
      <c r="A385" s="12">
        <v>2384</v>
      </c>
      <c r="B385" s="13" t="s">
        <v>3900</v>
      </c>
      <c r="C385" s="13" t="s">
        <v>3901</v>
      </c>
      <c r="D385" s="14" t="s">
        <v>139</v>
      </c>
      <c r="E385" s="13" t="s">
        <v>4350</v>
      </c>
      <c r="F385" s="16">
        <v>1</v>
      </c>
      <c r="G385" s="14" t="s">
        <v>3351</v>
      </c>
      <c r="H385" s="14" t="s">
        <v>441</v>
      </c>
      <c r="I385" s="14"/>
      <c r="J385" s="15" t="s">
        <v>3902</v>
      </c>
      <c r="K385" s="15" t="s">
        <v>3903</v>
      </c>
      <c r="L385" s="17" t="s">
        <v>3904</v>
      </c>
      <c r="M385" s="17" t="s">
        <v>3905</v>
      </c>
      <c r="N385" s="17" t="s">
        <v>3906</v>
      </c>
      <c r="O385" s="17" t="s">
        <v>84</v>
      </c>
      <c r="P385" t="str">
        <f t="shared" si="5"/>
        <v>市川二中中</v>
      </c>
    </row>
    <row r="386" spans="1:16" x14ac:dyDescent="0.2">
      <c r="A386" s="12">
        <v>2385</v>
      </c>
      <c r="B386" s="13" t="s">
        <v>3907</v>
      </c>
      <c r="C386" s="13" t="s">
        <v>3908</v>
      </c>
      <c r="D386" s="14" t="s">
        <v>139</v>
      </c>
      <c r="E386" s="13" t="s">
        <v>4350</v>
      </c>
      <c r="F386" s="16">
        <v>1</v>
      </c>
      <c r="G386" s="14" t="s">
        <v>3351</v>
      </c>
      <c r="H386" s="14" t="s">
        <v>441</v>
      </c>
      <c r="I386" s="14"/>
      <c r="J386" s="15" t="s">
        <v>3909</v>
      </c>
      <c r="K386" s="15" t="s">
        <v>3910</v>
      </c>
      <c r="L386" s="17" t="s">
        <v>328</v>
      </c>
      <c r="M386" s="17" t="s">
        <v>109</v>
      </c>
      <c r="N386" s="17" t="s">
        <v>3911</v>
      </c>
      <c r="O386" s="17" t="s">
        <v>84</v>
      </c>
      <c r="P386" t="str">
        <f t="shared" si="5"/>
        <v>市川二中中</v>
      </c>
    </row>
    <row r="387" spans="1:16" x14ac:dyDescent="0.2">
      <c r="A387" s="12">
        <v>2386</v>
      </c>
      <c r="B387" s="13" t="s">
        <v>3912</v>
      </c>
      <c r="C387" s="13" t="s">
        <v>3913</v>
      </c>
      <c r="D387" s="14" t="s">
        <v>139</v>
      </c>
      <c r="E387" s="13" t="s">
        <v>4350</v>
      </c>
      <c r="F387" s="16">
        <v>1</v>
      </c>
      <c r="G387" s="14" t="s">
        <v>3351</v>
      </c>
      <c r="H387" s="14" t="s">
        <v>441</v>
      </c>
      <c r="I387" s="14"/>
      <c r="J387" s="15" t="s">
        <v>3914</v>
      </c>
      <c r="K387" s="15" t="s">
        <v>3915</v>
      </c>
      <c r="L387" s="17" t="s">
        <v>135</v>
      </c>
      <c r="M387" s="17" t="s">
        <v>3916</v>
      </c>
      <c r="N387" s="17" t="s">
        <v>3917</v>
      </c>
      <c r="O387" s="17" t="s">
        <v>84</v>
      </c>
      <c r="P387" t="str">
        <f t="shared" ref="P387:P450" si="6">E387&amp;"中"</f>
        <v>市川二中中</v>
      </c>
    </row>
    <row r="388" spans="1:16" x14ac:dyDescent="0.2">
      <c r="A388" s="12">
        <v>2387</v>
      </c>
      <c r="B388" s="13" t="s">
        <v>3918</v>
      </c>
      <c r="C388" s="13" t="s">
        <v>3919</v>
      </c>
      <c r="D388" s="14" t="s">
        <v>139</v>
      </c>
      <c r="E388" s="13" t="s">
        <v>4350</v>
      </c>
      <c r="F388" s="16">
        <v>1</v>
      </c>
      <c r="G388" s="14" t="s">
        <v>3351</v>
      </c>
      <c r="H388" s="14" t="s">
        <v>441</v>
      </c>
      <c r="I388" s="14"/>
      <c r="J388" s="15" t="s">
        <v>3920</v>
      </c>
      <c r="K388" s="15" t="s">
        <v>3921</v>
      </c>
      <c r="L388" s="17" t="s">
        <v>3922</v>
      </c>
      <c r="M388" s="17" t="s">
        <v>179</v>
      </c>
      <c r="N388" s="17" t="s">
        <v>3923</v>
      </c>
      <c r="O388" s="17" t="s">
        <v>84</v>
      </c>
      <c r="P388" t="str">
        <f t="shared" si="6"/>
        <v>市川二中中</v>
      </c>
    </row>
    <row r="389" spans="1:16" x14ac:dyDescent="0.2">
      <c r="A389" s="12">
        <v>2388</v>
      </c>
      <c r="B389" s="13" t="s">
        <v>3924</v>
      </c>
      <c r="C389" s="13" t="s">
        <v>3925</v>
      </c>
      <c r="D389" s="14" t="s">
        <v>139</v>
      </c>
      <c r="E389" s="13" t="s">
        <v>4350</v>
      </c>
      <c r="F389" s="16">
        <v>1</v>
      </c>
      <c r="G389" s="14" t="s">
        <v>3351</v>
      </c>
      <c r="H389" s="14" t="s">
        <v>441</v>
      </c>
      <c r="I389" s="14"/>
      <c r="J389" s="15" t="s">
        <v>3926</v>
      </c>
      <c r="K389" s="15" t="s">
        <v>3927</v>
      </c>
      <c r="L389" s="17" t="s">
        <v>3928</v>
      </c>
      <c r="M389" s="17" t="s">
        <v>3929</v>
      </c>
      <c r="N389" s="17" t="s">
        <v>3930</v>
      </c>
      <c r="O389" s="17" t="s">
        <v>84</v>
      </c>
      <c r="P389" t="str">
        <f t="shared" si="6"/>
        <v>市川二中中</v>
      </c>
    </row>
    <row r="390" spans="1:16" x14ac:dyDescent="0.2">
      <c r="A390" s="12">
        <v>2389</v>
      </c>
      <c r="B390" s="13" t="s">
        <v>3931</v>
      </c>
      <c r="C390" s="13" t="s">
        <v>3932</v>
      </c>
      <c r="D390" s="14" t="s">
        <v>139</v>
      </c>
      <c r="E390" s="13" t="s">
        <v>4344</v>
      </c>
      <c r="F390" s="16">
        <v>1</v>
      </c>
      <c r="G390" s="14" t="s">
        <v>3351</v>
      </c>
      <c r="H390" s="14" t="s">
        <v>441</v>
      </c>
      <c r="I390" s="14"/>
      <c r="J390" s="15" t="s">
        <v>685</v>
      </c>
      <c r="K390" s="15" t="s">
        <v>358</v>
      </c>
      <c r="L390" s="17" t="s">
        <v>686</v>
      </c>
      <c r="M390" s="17" t="s">
        <v>359</v>
      </c>
      <c r="N390" s="17" t="s">
        <v>3933</v>
      </c>
      <c r="O390" s="17" t="s">
        <v>84</v>
      </c>
      <c r="P390" t="str">
        <f t="shared" si="6"/>
        <v>下貝塚中中</v>
      </c>
    </row>
    <row r="391" spans="1:16" x14ac:dyDescent="0.2">
      <c r="A391" s="12">
        <v>2390</v>
      </c>
      <c r="B391" s="13" t="s">
        <v>3934</v>
      </c>
      <c r="C391" s="13" t="s">
        <v>3935</v>
      </c>
      <c r="D391" s="14" t="s">
        <v>139</v>
      </c>
      <c r="E391" s="13" t="s">
        <v>4344</v>
      </c>
      <c r="F391" s="16">
        <v>1</v>
      </c>
      <c r="G391" s="14" t="s">
        <v>3351</v>
      </c>
      <c r="H391" s="14" t="s">
        <v>441</v>
      </c>
      <c r="I391" s="14"/>
      <c r="J391" s="15" t="s">
        <v>2179</v>
      </c>
      <c r="K391" s="15" t="s">
        <v>841</v>
      </c>
      <c r="L391" s="17" t="s">
        <v>3936</v>
      </c>
      <c r="M391" s="17" t="s">
        <v>843</v>
      </c>
      <c r="N391" s="17" t="s">
        <v>3937</v>
      </c>
      <c r="O391" s="17" t="s">
        <v>84</v>
      </c>
      <c r="P391" t="str">
        <f t="shared" si="6"/>
        <v>下貝塚中中</v>
      </c>
    </row>
    <row r="392" spans="1:16" x14ac:dyDescent="0.2">
      <c r="A392" s="12">
        <v>2391</v>
      </c>
      <c r="B392" s="13" t="s">
        <v>927</v>
      </c>
      <c r="C392" s="13" t="s">
        <v>655</v>
      </c>
      <c r="D392" s="14" t="s">
        <v>139</v>
      </c>
      <c r="E392" s="13" t="s">
        <v>4344</v>
      </c>
      <c r="F392" s="16">
        <v>1</v>
      </c>
      <c r="G392" s="14" t="s">
        <v>3351</v>
      </c>
      <c r="H392" s="14" t="s">
        <v>441</v>
      </c>
      <c r="I392" s="14"/>
      <c r="J392" s="15" t="s">
        <v>354</v>
      </c>
      <c r="K392" s="15" t="s">
        <v>87</v>
      </c>
      <c r="L392" s="17" t="s">
        <v>355</v>
      </c>
      <c r="M392" s="17" t="s">
        <v>657</v>
      </c>
      <c r="N392" s="17" t="s">
        <v>3577</v>
      </c>
      <c r="O392" s="17" t="s">
        <v>84</v>
      </c>
      <c r="P392" t="str">
        <f t="shared" si="6"/>
        <v>下貝塚中中</v>
      </c>
    </row>
    <row r="393" spans="1:16" x14ac:dyDescent="0.2">
      <c r="A393" s="12">
        <v>2392</v>
      </c>
      <c r="B393" s="13" t="s">
        <v>1476</v>
      </c>
      <c r="C393" s="13" t="s">
        <v>3938</v>
      </c>
      <c r="D393" s="14" t="s">
        <v>139</v>
      </c>
      <c r="E393" s="13" t="s">
        <v>4344</v>
      </c>
      <c r="F393" s="16">
        <v>1</v>
      </c>
      <c r="G393" s="14" t="s">
        <v>3351</v>
      </c>
      <c r="H393" s="14" t="s">
        <v>441</v>
      </c>
      <c r="I393" s="14"/>
      <c r="J393" s="15" t="s">
        <v>270</v>
      </c>
      <c r="K393" s="15" t="s">
        <v>358</v>
      </c>
      <c r="L393" s="17" t="s">
        <v>271</v>
      </c>
      <c r="M393" s="17" t="s">
        <v>359</v>
      </c>
      <c r="N393" s="17" t="s">
        <v>3939</v>
      </c>
      <c r="O393" s="17" t="s">
        <v>84</v>
      </c>
      <c r="P393" t="str">
        <f t="shared" si="6"/>
        <v>下貝塚中中</v>
      </c>
    </row>
    <row r="394" spans="1:16" x14ac:dyDescent="0.2">
      <c r="A394" s="12">
        <v>2393</v>
      </c>
      <c r="B394" s="13" t="s">
        <v>1776</v>
      </c>
      <c r="C394" s="13" t="s">
        <v>3940</v>
      </c>
      <c r="D394" s="14" t="s">
        <v>139</v>
      </c>
      <c r="E394" s="13" t="s">
        <v>4344</v>
      </c>
      <c r="F394" s="16">
        <v>1</v>
      </c>
      <c r="G394" s="14" t="s">
        <v>3351</v>
      </c>
      <c r="H394" s="14" t="s">
        <v>441</v>
      </c>
      <c r="I394" s="14"/>
      <c r="J394" s="15" t="s">
        <v>174</v>
      </c>
      <c r="K394" s="15" t="s">
        <v>3941</v>
      </c>
      <c r="L394" s="17" t="s">
        <v>175</v>
      </c>
      <c r="M394" s="17" t="s">
        <v>3942</v>
      </c>
      <c r="N394" s="17" t="s">
        <v>3354</v>
      </c>
      <c r="O394" s="17" t="s">
        <v>84</v>
      </c>
      <c r="P394" t="str">
        <f t="shared" si="6"/>
        <v>下貝塚中中</v>
      </c>
    </row>
    <row r="395" spans="1:16" x14ac:dyDescent="0.2">
      <c r="A395" s="12">
        <v>2394</v>
      </c>
      <c r="B395" s="13" t="s">
        <v>3943</v>
      </c>
      <c r="C395" s="13" t="s">
        <v>3944</v>
      </c>
      <c r="D395" s="14" t="s">
        <v>139</v>
      </c>
      <c r="E395" s="13" t="s">
        <v>4344</v>
      </c>
      <c r="F395" s="16">
        <v>1</v>
      </c>
      <c r="G395" s="14" t="s">
        <v>3351</v>
      </c>
      <c r="H395" s="14" t="s">
        <v>441</v>
      </c>
      <c r="I395" s="14"/>
      <c r="J395" s="15" t="s">
        <v>3945</v>
      </c>
      <c r="K395" s="15" t="s">
        <v>707</v>
      </c>
      <c r="L395" s="17" t="s">
        <v>3946</v>
      </c>
      <c r="M395" s="17" t="s">
        <v>315</v>
      </c>
      <c r="N395" s="17" t="s">
        <v>3947</v>
      </c>
      <c r="O395" s="17" t="s">
        <v>84</v>
      </c>
      <c r="P395" t="str">
        <f t="shared" si="6"/>
        <v>下貝塚中中</v>
      </c>
    </row>
    <row r="396" spans="1:16" x14ac:dyDescent="0.2">
      <c r="A396" s="12">
        <v>2395</v>
      </c>
      <c r="B396" s="13" t="s">
        <v>3948</v>
      </c>
      <c r="C396" s="13" t="s">
        <v>3949</v>
      </c>
      <c r="D396" s="14" t="s">
        <v>139</v>
      </c>
      <c r="E396" s="13" t="s">
        <v>4344</v>
      </c>
      <c r="F396" s="16">
        <v>1</v>
      </c>
      <c r="G396" s="14" t="s">
        <v>3351</v>
      </c>
      <c r="H396" s="14" t="s">
        <v>441</v>
      </c>
      <c r="I396" s="14"/>
      <c r="J396" s="15" t="s">
        <v>3950</v>
      </c>
      <c r="K396" s="15" t="s">
        <v>3951</v>
      </c>
      <c r="L396" s="17" t="s">
        <v>3952</v>
      </c>
      <c r="M396" s="17" t="s">
        <v>3953</v>
      </c>
      <c r="N396" s="17" t="s">
        <v>3954</v>
      </c>
      <c r="O396" s="17" t="s">
        <v>84</v>
      </c>
      <c r="P396" t="str">
        <f t="shared" si="6"/>
        <v>下貝塚中中</v>
      </c>
    </row>
    <row r="397" spans="1:16" x14ac:dyDescent="0.2">
      <c r="A397" s="12">
        <v>2396</v>
      </c>
      <c r="B397" s="13" t="s">
        <v>1175</v>
      </c>
      <c r="C397" s="13" t="s">
        <v>3955</v>
      </c>
      <c r="D397" s="14" t="s">
        <v>139</v>
      </c>
      <c r="E397" s="13" t="s">
        <v>4344</v>
      </c>
      <c r="F397" s="16">
        <v>1</v>
      </c>
      <c r="G397" s="14" t="s">
        <v>3351</v>
      </c>
      <c r="H397" s="14" t="s">
        <v>441</v>
      </c>
      <c r="I397" s="14"/>
      <c r="J397" s="15" t="s">
        <v>275</v>
      </c>
      <c r="K397" s="15" t="s">
        <v>3956</v>
      </c>
      <c r="L397" s="17" t="s">
        <v>276</v>
      </c>
      <c r="M397" s="17" t="s">
        <v>3957</v>
      </c>
      <c r="N397" s="17" t="s">
        <v>3476</v>
      </c>
      <c r="O397" s="17" t="s">
        <v>84</v>
      </c>
      <c r="P397" t="str">
        <f t="shared" si="6"/>
        <v>下貝塚中中</v>
      </c>
    </row>
    <row r="398" spans="1:16" x14ac:dyDescent="0.2">
      <c r="A398" s="12">
        <v>2397</v>
      </c>
      <c r="B398" s="13" t="s">
        <v>3958</v>
      </c>
      <c r="C398" s="13" t="s">
        <v>3959</v>
      </c>
      <c r="D398" s="14" t="s">
        <v>139</v>
      </c>
      <c r="E398" s="13" t="s">
        <v>4344</v>
      </c>
      <c r="F398" s="16">
        <v>1</v>
      </c>
      <c r="G398" s="14" t="s">
        <v>3351</v>
      </c>
      <c r="H398" s="14" t="s">
        <v>441</v>
      </c>
      <c r="I398" s="14"/>
      <c r="J398" s="15" t="s">
        <v>247</v>
      </c>
      <c r="K398" s="15" t="s">
        <v>3960</v>
      </c>
      <c r="L398" s="17" t="s">
        <v>248</v>
      </c>
      <c r="M398" s="17" t="s">
        <v>3961</v>
      </c>
      <c r="N398" s="17" t="s">
        <v>3962</v>
      </c>
      <c r="O398" s="17" t="s">
        <v>84</v>
      </c>
      <c r="P398" t="str">
        <f t="shared" si="6"/>
        <v>下貝塚中中</v>
      </c>
    </row>
    <row r="399" spans="1:16" x14ac:dyDescent="0.2">
      <c r="A399" s="12">
        <v>2398</v>
      </c>
      <c r="B399" s="13" t="s">
        <v>3963</v>
      </c>
      <c r="C399" s="13" t="s">
        <v>2201</v>
      </c>
      <c r="D399" s="14" t="s">
        <v>139</v>
      </c>
      <c r="E399" s="13" t="s">
        <v>4344</v>
      </c>
      <c r="F399" s="16">
        <v>1</v>
      </c>
      <c r="G399" s="14" t="s">
        <v>3351</v>
      </c>
      <c r="H399" s="14" t="s">
        <v>441</v>
      </c>
      <c r="I399" s="14"/>
      <c r="J399" s="15" t="s">
        <v>3964</v>
      </c>
      <c r="K399" s="15" t="s">
        <v>201</v>
      </c>
      <c r="L399" s="17" t="s">
        <v>3965</v>
      </c>
      <c r="M399" s="17" t="s">
        <v>202</v>
      </c>
      <c r="N399" s="17" t="s">
        <v>3966</v>
      </c>
      <c r="O399" s="17" t="s">
        <v>84</v>
      </c>
      <c r="P399" t="str">
        <f t="shared" si="6"/>
        <v>下貝塚中中</v>
      </c>
    </row>
    <row r="400" spans="1:16" x14ac:dyDescent="0.2">
      <c r="A400" s="12">
        <v>2399</v>
      </c>
      <c r="B400" s="13" t="s">
        <v>3967</v>
      </c>
      <c r="C400" s="13" t="s">
        <v>3968</v>
      </c>
      <c r="D400" s="14" t="s">
        <v>139</v>
      </c>
      <c r="E400" s="13" t="s">
        <v>4344</v>
      </c>
      <c r="F400" s="16">
        <v>1</v>
      </c>
      <c r="G400" s="14" t="s">
        <v>3351</v>
      </c>
      <c r="H400" s="14" t="s">
        <v>441</v>
      </c>
      <c r="I400" s="14"/>
      <c r="J400" s="15" t="s">
        <v>3969</v>
      </c>
      <c r="K400" s="15" t="s">
        <v>3970</v>
      </c>
      <c r="L400" s="17" t="s">
        <v>3971</v>
      </c>
      <c r="M400" s="17" t="s">
        <v>3972</v>
      </c>
      <c r="N400" s="17" t="s">
        <v>3973</v>
      </c>
      <c r="O400" s="17" t="s">
        <v>84</v>
      </c>
      <c r="P400" t="str">
        <f t="shared" si="6"/>
        <v>下貝塚中中</v>
      </c>
    </row>
    <row r="401" spans="1:16" x14ac:dyDescent="0.2">
      <c r="A401" s="12">
        <v>2400</v>
      </c>
      <c r="B401" s="13" t="s">
        <v>3974</v>
      </c>
      <c r="C401" s="13" t="s">
        <v>3975</v>
      </c>
      <c r="D401" s="14" t="s">
        <v>139</v>
      </c>
      <c r="E401" s="13" t="s">
        <v>4344</v>
      </c>
      <c r="F401" s="16">
        <v>1</v>
      </c>
      <c r="G401" s="14" t="s">
        <v>3351</v>
      </c>
      <c r="H401" s="14" t="s">
        <v>441</v>
      </c>
      <c r="I401" s="14"/>
      <c r="J401" s="15" t="s">
        <v>1190</v>
      </c>
      <c r="K401" s="15" t="s">
        <v>293</v>
      </c>
      <c r="L401" s="17" t="s">
        <v>3976</v>
      </c>
      <c r="M401" s="17" t="s">
        <v>286</v>
      </c>
      <c r="N401" s="17" t="s">
        <v>3671</v>
      </c>
      <c r="O401" s="17" t="s">
        <v>84</v>
      </c>
      <c r="P401" t="str">
        <f t="shared" si="6"/>
        <v>下貝塚中中</v>
      </c>
    </row>
    <row r="402" spans="1:16" x14ac:dyDescent="0.2">
      <c r="A402" s="12">
        <v>2401</v>
      </c>
      <c r="B402" s="13" t="s">
        <v>3977</v>
      </c>
      <c r="C402" s="13" t="s">
        <v>3978</v>
      </c>
      <c r="D402" s="14" t="s">
        <v>139</v>
      </c>
      <c r="E402" s="13" t="s">
        <v>4344</v>
      </c>
      <c r="F402" s="16">
        <v>1</v>
      </c>
      <c r="G402" s="14" t="s">
        <v>3351</v>
      </c>
      <c r="H402" s="14" t="s">
        <v>441</v>
      </c>
      <c r="I402" s="14"/>
      <c r="J402" s="15" t="s">
        <v>3979</v>
      </c>
      <c r="K402" s="15" t="s">
        <v>3980</v>
      </c>
      <c r="L402" s="17" t="s">
        <v>3981</v>
      </c>
      <c r="M402" s="17" t="s">
        <v>1037</v>
      </c>
      <c r="N402" s="17" t="s">
        <v>3982</v>
      </c>
      <c r="O402" s="17" t="s">
        <v>84</v>
      </c>
      <c r="P402" t="str">
        <f t="shared" si="6"/>
        <v>下貝塚中中</v>
      </c>
    </row>
    <row r="403" spans="1:16" x14ac:dyDescent="0.2">
      <c r="A403" s="12">
        <v>2402</v>
      </c>
      <c r="B403" s="13" t="s">
        <v>3983</v>
      </c>
      <c r="C403" s="13" t="s">
        <v>3984</v>
      </c>
      <c r="D403" s="14" t="s">
        <v>139</v>
      </c>
      <c r="E403" s="13" t="s">
        <v>4344</v>
      </c>
      <c r="F403" s="16">
        <v>1</v>
      </c>
      <c r="G403" s="14" t="s">
        <v>3351</v>
      </c>
      <c r="H403" s="14" t="s">
        <v>441</v>
      </c>
      <c r="I403" s="14"/>
      <c r="J403" s="15" t="s">
        <v>3985</v>
      </c>
      <c r="K403" s="15" t="s">
        <v>279</v>
      </c>
      <c r="L403" s="17" t="s">
        <v>3986</v>
      </c>
      <c r="M403" s="17" t="s">
        <v>280</v>
      </c>
      <c r="N403" s="17" t="s">
        <v>3987</v>
      </c>
      <c r="O403" s="17" t="s">
        <v>84</v>
      </c>
      <c r="P403" t="str">
        <f t="shared" si="6"/>
        <v>下貝塚中中</v>
      </c>
    </row>
    <row r="404" spans="1:16" x14ac:dyDescent="0.2">
      <c r="A404" s="12">
        <v>2403</v>
      </c>
      <c r="B404" s="13" t="s">
        <v>3613</v>
      </c>
      <c r="C404" s="13" t="s">
        <v>3988</v>
      </c>
      <c r="D404" s="14" t="s">
        <v>139</v>
      </c>
      <c r="E404" s="13" t="s">
        <v>4346</v>
      </c>
      <c r="F404" s="16">
        <v>1</v>
      </c>
      <c r="G404" s="14" t="s">
        <v>3351</v>
      </c>
      <c r="H404" s="14" t="s">
        <v>441</v>
      </c>
      <c r="I404" s="14"/>
      <c r="J404" s="15" t="s">
        <v>133</v>
      </c>
      <c r="K404" s="15" t="s">
        <v>696</v>
      </c>
      <c r="L404" s="17" t="s">
        <v>135</v>
      </c>
      <c r="M404" s="17" t="s">
        <v>698</v>
      </c>
      <c r="N404" s="17" t="s">
        <v>3989</v>
      </c>
      <c r="O404" s="17" t="s">
        <v>84</v>
      </c>
      <c r="P404" t="str">
        <f t="shared" si="6"/>
        <v>高谷中中</v>
      </c>
    </row>
    <row r="405" spans="1:16" x14ac:dyDescent="0.2">
      <c r="A405" s="12">
        <v>2404</v>
      </c>
      <c r="B405" s="13" t="s">
        <v>3990</v>
      </c>
      <c r="C405" s="13" t="s">
        <v>3991</v>
      </c>
      <c r="D405" s="14" t="s">
        <v>139</v>
      </c>
      <c r="E405" s="13" t="s">
        <v>4346</v>
      </c>
      <c r="F405" s="16">
        <v>1</v>
      </c>
      <c r="G405" s="14" t="s">
        <v>3351</v>
      </c>
      <c r="H405" s="14" t="s">
        <v>441</v>
      </c>
      <c r="I405" s="14"/>
      <c r="J405" s="15" t="s">
        <v>3992</v>
      </c>
      <c r="K405" s="15" t="s">
        <v>796</v>
      </c>
      <c r="L405" s="17" t="s">
        <v>3993</v>
      </c>
      <c r="M405" s="17" t="s">
        <v>797</v>
      </c>
      <c r="N405" s="17" t="s">
        <v>3994</v>
      </c>
      <c r="O405" s="17" t="s">
        <v>84</v>
      </c>
      <c r="P405" t="str">
        <f t="shared" si="6"/>
        <v>高谷中中</v>
      </c>
    </row>
    <row r="406" spans="1:16" x14ac:dyDescent="0.2">
      <c r="A406" s="12">
        <v>2405</v>
      </c>
      <c r="B406" s="13" t="s">
        <v>3995</v>
      </c>
      <c r="C406" s="13" t="s">
        <v>3996</v>
      </c>
      <c r="D406" s="14" t="s">
        <v>139</v>
      </c>
      <c r="E406" s="13" t="s">
        <v>4346</v>
      </c>
      <c r="F406" s="16">
        <v>1</v>
      </c>
      <c r="G406" s="14" t="s">
        <v>3351</v>
      </c>
      <c r="H406" s="14" t="s">
        <v>441</v>
      </c>
      <c r="I406" s="14"/>
      <c r="J406" s="15" t="s">
        <v>336</v>
      </c>
      <c r="K406" s="15" t="s">
        <v>3997</v>
      </c>
      <c r="L406" s="17" t="s">
        <v>337</v>
      </c>
      <c r="M406" s="17" t="s">
        <v>3998</v>
      </c>
      <c r="N406" s="17" t="s">
        <v>3729</v>
      </c>
      <c r="O406" s="17" t="s">
        <v>84</v>
      </c>
      <c r="P406" t="str">
        <f t="shared" si="6"/>
        <v>高谷中中</v>
      </c>
    </row>
    <row r="407" spans="1:16" x14ac:dyDescent="0.2">
      <c r="A407" s="12">
        <v>2406</v>
      </c>
      <c r="B407" s="13" t="s">
        <v>3999</v>
      </c>
      <c r="C407" s="13" t="s">
        <v>4000</v>
      </c>
      <c r="D407" s="14" t="s">
        <v>139</v>
      </c>
      <c r="E407" s="13" t="s">
        <v>4346</v>
      </c>
      <c r="F407" s="16">
        <v>1</v>
      </c>
      <c r="G407" s="14" t="s">
        <v>3351</v>
      </c>
      <c r="H407" s="14" t="s">
        <v>441</v>
      </c>
      <c r="I407" s="14"/>
      <c r="J407" s="15" t="s">
        <v>4001</v>
      </c>
      <c r="K407" s="15" t="s">
        <v>4002</v>
      </c>
      <c r="L407" s="17" t="s">
        <v>4003</v>
      </c>
      <c r="M407" s="17" t="s">
        <v>4004</v>
      </c>
      <c r="N407" s="17" t="s">
        <v>4005</v>
      </c>
      <c r="O407" s="17" t="s">
        <v>84</v>
      </c>
      <c r="P407" t="str">
        <f t="shared" si="6"/>
        <v>高谷中中</v>
      </c>
    </row>
    <row r="408" spans="1:16" x14ac:dyDescent="0.2">
      <c r="A408" s="12">
        <v>2407</v>
      </c>
      <c r="B408" s="13" t="s">
        <v>4006</v>
      </c>
      <c r="C408" s="13" t="s">
        <v>4007</v>
      </c>
      <c r="D408" s="14" t="s">
        <v>139</v>
      </c>
      <c r="E408" s="13" t="s">
        <v>4346</v>
      </c>
      <c r="F408" s="16">
        <v>1</v>
      </c>
      <c r="G408" s="14" t="s">
        <v>3351</v>
      </c>
      <c r="H408" s="14" t="s">
        <v>441</v>
      </c>
      <c r="I408" s="14"/>
      <c r="J408" s="15" t="s">
        <v>4008</v>
      </c>
      <c r="K408" s="15" t="s">
        <v>351</v>
      </c>
      <c r="L408" s="17" t="s">
        <v>4009</v>
      </c>
      <c r="M408" s="17" t="s">
        <v>352</v>
      </c>
      <c r="N408" s="17" t="s">
        <v>4010</v>
      </c>
      <c r="O408" s="17" t="s">
        <v>84</v>
      </c>
      <c r="P408" t="str">
        <f t="shared" si="6"/>
        <v>高谷中中</v>
      </c>
    </row>
    <row r="409" spans="1:16" x14ac:dyDescent="0.2">
      <c r="A409" s="12">
        <v>2408</v>
      </c>
      <c r="B409" s="13" t="s">
        <v>4011</v>
      </c>
      <c r="C409" s="13" t="s">
        <v>4012</v>
      </c>
      <c r="D409" s="14" t="s">
        <v>139</v>
      </c>
      <c r="E409" s="13" t="s">
        <v>4346</v>
      </c>
      <c r="F409" s="16">
        <v>3</v>
      </c>
      <c r="G409" s="14" t="s">
        <v>3351</v>
      </c>
      <c r="H409" s="14" t="s">
        <v>441</v>
      </c>
      <c r="I409" s="14"/>
      <c r="J409" s="15" t="s">
        <v>88</v>
      </c>
      <c r="K409" s="15" t="s">
        <v>457</v>
      </c>
      <c r="L409" s="17" t="s">
        <v>90</v>
      </c>
      <c r="M409" s="17" t="s">
        <v>458</v>
      </c>
      <c r="N409" s="17" t="s">
        <v>4013</v>
      </c>
      <c r="O409" s="17" t="s">
        <v>84</v>
      </c>
      <c r="P409" t="str">
        <f t="shared" si="6"/>
        <v>高谷中中</v>
      </c>
    </row>
    <row r="410" spans="1:16" x14ac:dyDescent="0.2">
      <c r="A410" s="12">
        <v>2409</v>
      </c>
      <c r="B410" s="13" t="s">
        <v>4014</v>
      </c>
      <c r="C410" s="13" t="s">
        <v>4015</v>
      </c>
      <c r="D410" s="14" t="s">
        <v>139</v>
      </c>
      <c r="E410" s="13" t="s">
        <v>4364</v>
      </c>
      <c r="F410" s="16">
        <v>1</v>
      </c>
      <c r="G410" s="14" t="s">
        <v>3448</v>
      </c>
      <c r="H410" s="14" t="s">
        <v>441</v>
      </c>
      <c r="I410" s="14"/>
      <c r="J410" s="15" t="s">
        <v>4016</v>
      </c>
      <c r="K410" s="15" t="s">
        <v>4017</v>
      </c>
      <c r="L410" s="17" t="s">
        <v>4018</v>
      </c>
      <c r="M410" s="17" t="s">
        <v>200</v>
      </c>
      <c r="N410" s="17" t="s">
        <v>3472</v>
      </c>
      <c r="O410" s="17" t="s">
        <v>84</v>
      </c>
      <c r="P410" t="str">
        <f t="shared" si="6"/>
        <v>妙典中中</v>
      </c>
    </row>
    <row r="411" spans="1:16" x14ac:dyDescent="0.2">
      <c r="A411" s="12">
        <v>2410</v>
      </c>
      <c r="B411" s="13" t="s">
        <v>4019</v>
      </c>
      <c r="C411" s="13" t="s">
        <v>4020</v>
      </c>
      <c r="D411" s="14" t="s">
        <v>139</v>
      </c>
      <c r="E411" s="13" t="s">
        <v>4364</v>
      </c>
      <c r="F411" s="16">
        <v>1</v>
      </c>
      <c r="G411" s="14" t="s">
        <v>3448</v>
      </c>
      <c r="H411" s="14" t="s">
        <v>441</v>
      </c>
      <c r="I411" s="14"/>
      <c r="J411" s="15" t="s">
        <v>4021</v>
      </c>
      <c r="K411" s="15" t="s">
        <v>4022</v>
      </c>
      <c r="L411" s="17" t="s">
        <v>4023</v>
      </c>
      <c r="M411" s="17" t="s">
        <v>440</v>
      </c>
      <c r="N411" s="17" t="s">
        <v>3589</v>
      </c>
      <c r="O411" s="17" t="s">
        <v>84</v>
      </c>
      <c r="P411" t="str">
        <f t="shared" si="6"/>
        <v>妙典中中</v>
      </c>
    </row>
    <row r="412" spans="1:16" x14ac:dyDescent="0.2">
      <c r="A412" s="12">
        <v>2411</v>
      </c>
      <c r="B412" s="13" t="s">
        <v>4024</v>
      </c>
      <c r="C412" s="13" t="s">
        <v>4025</v>
      </c>
      <c r="D412" s="14" t="s">
        <v>139</v>
      </c>
      <c r="E412" s="13" t="s">
        <v>4357</v>
      </c>
      <c r="F412" s="16">
        <v>2</v>
      </c>
      <c r="G412" s="14" t="s">
        <v>3484</v>
      </c>
      <c r="H412" s="14" t="s">
        <v>441</v>
      </c>
      <c r="I412" s="14"/>
      <c r="J412" s="15" t="s">
        <v>4026</v>
      </c>
      <c r="K412" s="15" t="s">
        <v>126</v>
      </c>
      <c r="L412" s="17" t="s">
        <v>4027</v>
      </c>
      <c r="M412" s="17" t="s">
        <v>127</v>
      </c>
      <c r="N412" s="17" t="s">
        <v>4028</v>
      </c>
      <c r="O412" s="17" t="s">
        <v>84</v>
      </c>
      <c r="P412" t="str">
        <f t="shared" si="6"/>
        <v>日の出中中</v>
      </c>
    </row>
    <row r="413" spans="1:16" x14ac:dyDescent="0.2">
      <c r="A413" s="12">
        <v>2412</v>
      </c>
      <c r="B413" s="13" t="s">
        <v>4029</v>
      </c>
      <c r="C413" s="13" t="s">
        <v>4030</v>
      </c>
      <c r="D413" s="14" t="s">
        <v>139</v>
      </c>
      <c r="E413" s="13" t="s">
        <v>4357</v>
      </c>
      <c r="F413" s="16">
        <v>2</v>
      </c>
      <c r="G413" s="14" t="s">
        <v>3484</v>
      </c>
      <c r="H413" s="14" t="s">
        <v>441</v>
      </c>
      <c r="I413" s="14"/>
      <c r="J413" s="15" t="s">
        <v>327</v>
      </c>
      <c r="K413" s="15" t="s">
        <v>3941</v>
      </c>
      <c r="L413" s="17" t="s">
        <v>328</v>
      </c>
      <c r="M413" s="17" t="s">
        <v>3942</v>
      </c>
      <c r="N413" s="17" t="s">
        <v>2340</v>
      </c>
      <c r="O413" s="17" t="s">
        <v>84</v>
      </c>
      <c r="P413" t="str">
        <f t="shared" si="6"/>
        <v>日の出中中</v>
      </c>
    </row>
    <row r="414" spans="1:16" x14ac:dyDescent="0.2">
      <c r="A414" s="12">
        <v>2413</v>
      </c>
      <c r="B414" s="13" t="s">
        <v>4031</v>
      </c>
      <c r="C414" s="13" t="s">
        <v>4032</v>
      </c>
      <c r="D414" s="14" t="s">
        <v>139</v>
      </c>
      <c r="E414" s="13" t="s">
        <v>4343</v>
      </c>
      <c r="F414" s="16">
        <v>1</v>
      </c>
      <c r="G414" s="14" t="s">
        <v>3484</v>
      </c>
      <c r="H414" s="14" t="s">
        <v>4033</v>
      </c>
      <c r="I414" s="14"/>
      <c r="J414" s="15" t="s">
        <v>101</v>
      </c>
      <c r="K414" s="15" t="s">
        <v>3858</v>
      </c>
      <c r="L414" s="17" t="s">
        <v>102</v>
      </c>
      <c r="M414" s="17" t="s">
        <v>3860</v>
      </c>
      <c r="N414" s="17" t="s">
        <v>4034</v>
      </c>
      <c r="O414" s="17" t="s">
        <v>84</v>
      </c>
      <c r="P414" t="str">
        <f t="shared" si="6"/>
        <v>浦安中中</v>
      </c>
    </row>
    <row r="415" spans="1:16" x14ac:dyDescent="0.2">
      <c r="A415" s="12">
        <v>2414</v>
      </c>
      <c r="B415" s="13" t="s">
        <v>4035</v>
      </c>
      <c r="C415" s="13" t="s">
        <v>4036</v>
      </c>
      <c r="D415" s="14" t="s">
        <v>139</v>
      </c>
      <c r="E415" s="13" t="s">
        <v>4343</v>
      </c>
      <c r="F415" s="16">
        <v>1</v>
      </c>
      <c r="G415" s="14" t="s">
        <v>3484</v>
      </c>
      <c r="H415" s="14" t="s">
        <v>4033</v>
      </c>
      <c r="I415" s="14"/>
      <c r="J415" s="15" t="s">
        <v>1708</v>
      </c>
      <c r="K415" s="15" t="s">
        <v>293</v>
      </c>
      <c r="L415" s="17" t="s">
        <v>1710</v>
      </c>
      <c r="M415" s="17" t="s">
        <v>286</v>
      </c>
      <c r="N415" s="17" t="s">
        <v>4037</v>
      </c>
      <c r="O415" s="17" t="s">
        <v>84</v>
      </c>
      <c r="P415" t="str">
        <f t="shared" si="6"/>
        <v>浦安中中</v>
      </c>
    </row>
    <row r="416" spans="1:16" x14ac:dyDescent="0.2">
      <c r="A416" s="12">
        <v>2415</v>
      </c>
      <c r="B416" s="13" t="s">
        <v>4038</v>
      </c>
      <c r="C416" s="13" t="s">
        <v>4039</v>
      </c>
      <c r="D416" s="14" t="s">
        <v>139</v>
      </c>
      <c r="E416" s="13" t="s">
        <v>4343</v>
      </c>
      <c r="F416" s="16">
        <v>1</v>
      </c>
      <c r="G416" s="14" t="s">
        <v>3484</v>
      </c>
      <c r="H416" s="14" t="s">
        <v>4033</v>
      </c>
      <c r="I416" s="14"/>
      <c r="J416" s="15" t="s">
        <v>1339</v>
      </c>
      <c r="K416" s="15" t="s">
        <v>796</v>
      </c>
      <c r="L416" s="17" t="s">
        <v>1341</v>
      </c>
      <c r="M416" s="17" t="s">
        <v>797</v>
      </c>
      <c r="N416" s="17" t="s">
        <v>4040</v>
      </c>
      <c r="O416" s="17" t="s">
        <v>84</v>
      </c>
      <c r="P416" t="str">
        <f t="shared" si="6"/>
        <v>浦安中中</v>
      </c>
    </row>
    <row r="417" spans="1:16" x14ac:dyDescent="0.2">
      <c r="A417" s="12">
        <v>2416</v>
      </c>
      <c r="B417" s="13" t="s">
        <v>4041</v>
      </c>
      <c r="C417" s="13" t="s">
        <v>4042</v>
      </c>
      <c r="D417" s="14" t="s">
        <v>139</v>
      </c>
      <c r="E417" s="13" t="s">
        <v>4349</v>
      </c>
      <c r="F417" s="16">
        <v>1</v>
      </c>
      <c r="G417" s="14" t="s">
        <v>3484</v>
      </c>
      <c r="H417" s="14" t="s">
        <v>441</v>
      </c>
      <c r="I417" s="14"/>
      <c r="J417" s="15" t="s">
        <v>4043</v>
      </c>
      <c r="K417" s="15" t="s">
        <v>201</v>
      </c>
      <c r="L417" s="17" t="s">
        <v>4044</v>
      </c>
      <c r="M417" s="17" t="s">
        <v>202</v>
      </c>
      <c r="N417" s="17" t="s">
        <v>4045</v>
      </c>
      <c r="O417" s="17" t="s">
        <v>84</v>
      </c>
      <c r="P417" t="str">
        <f t="shared" si="6"/>
        <v>市川四中中</v>
      </c>
    </row>
    <row r="418" spans="1:16" x14ac:dyDescent="0.2">
      <c r="A418" s="12">
        <v>2417</v>
      </c>
      <c r="B418" s="13" t="s">
        <v>4046</v>
      </c>
      <c r="C418" s="13" t="s">
        <v>4047</v>
      </c>
      <c r="D418" s="14" t="s">
        <v>139</v>
      </c>
      <c r="E418" s="13" t="s">
        <v>4349</v>
      </c>
      <c r="F418" s="16">
        <v>1</v>
      </c>
      <c r="G418" s="14" t="s">
        <v>3484</v>
      </c>
      <c r="H418" s="14" t="s">
        <v>441</v>
      </c>
      <c r="I418" s="14"/>
      <c r="J418" s="15" t="s">
        <v>1691</v>
      </c>
      <c r="K418" s="15" t="s">
        <v>4048</v>
      </c>
      <c r="L418" s="17" t="s">
        <v>1692</v>
      </c>
      <c r="M418" s="17" t="s">
        <v>4049</v>
      </c>
      <c r="N418" s="17" t="s">
        <v>4050</v>
      </c>
      <c r="O418" s="17" t="s">
        <v>84</v>
      </c>
      <c r="P418" t="str">
        <f t="shared" si="6"/>
        <v>市川四中中</v>
      </c>
    </row>
    <row r="419" spans="1:16" x14ac:dyDescent="0.2">
      <c r="A419" s="12">
        <v>2418</v>
      </c>
      <c r="B419" s="13" t="s">
        <v>4051</v>
      </c>
      <c r="C419" s="13" t="s">
        <v>4052</v>
      </c>
      <c r="D419" s="14" t="s">
        <v>139</v>
      </c>
      <c r="E419" s="13" t="s">
        <v>4349</v>
      </c>
      <c r="F419" s="16">
        <v>1</v>
      </c>
      <c r="G419" s="14" t="s">
        <v>3484</v>
      </c>
      <c r="H419" s="14" t="s">
        <v>441</v>
      </c>
      <c r="I419" s="14"/>
      <c r="J419" s="15" t="s">
        <v>2208</v>
      </c>
      <c r="K419" s="15" t="s">
        <v>567</v>
      </c>
      <c r="L419" s="17" t="s">
        <v>2210</v>
      </c>
      <c r="M419" s="17" t="s">
        <v>569</v>
      </c>
      <c r="N419" s="17" t="s">
        <v>4053</v>
      </c>
      <c r="O419" s="17" t="s">
        <v>84</v>
      </c>
      <c r="P419" t="str">
        <f t="shared" si="6"/>
        <v>市川四中中</v>
      </c>
    </row>
    <row r="420" spans="1:16" x14ac:dyDescent="0.2">
      <c r="A420" s="12">
        <v>2419</v>
      </c>
      <c r="B420" s="13" t="s">
        <v>4054</v>
      </c>
      <c r="C420" s="13" t="s">
        <v>4055</v>
      </c>
      <c r="D420" s="14" t="s">
        <v>139</v>
      </c>
      <c r="E420" s="13" t="s">
        <v>4349</v>
      </c>
      <c r="F420" s="16">
        <v>1</v>
      </c>
      <c r="G420" s="14" t="s">
        <v>3484</v>
      </c>
      <c r="H420" s="14" t="s">
        <v>441</v>
      </c>
      <c r="I420" s="14"/>
      <c r="J420" s="15" t="s">
        <v>883</v>
      </c>
      <c r="K420" s="15" t="s">
        <v>439</v>
      </c>
      <c r="L420" s="17" t="s">
        <v>884</v>
      </c>
      <c r="M420" s="17" t="s">
        <v>440</v>
      </c>
      <c r="N420" s="17" t="s">
        <v>4056</v>
      </c>
      <c r="O420" s="17" t="s">
        <v>84</v>
      </c>
      <c r="P420" t="str">
        <f t="shared" si="6"/>
        <v>市川四中中</v>
      </c>
    </row>
    <row r="421" spans="1:16" x14ac:dyDescent="0.2">
      <c r="A421" s="12">
        <v>2420</v>
      </c>
      <c r="B421" s="13" t="s">
        <v>4057</v>
      </c>
      <c r="C421" s="13" t="s">
        <v>4058</v>
      </c>
      <c r="D421" s="14" t="s">
        <v>139</v>
      </c>
      <c r="E421" s="13" t="s">
        <v>4349</v>
      </c>
      <c r="F421" s="16">
        <v>1</v>
      </c>
      <c r="G421" s="14" t="s">
        <v>3484</v>
      </c>
      <c r="H421" s="14" t="s">
        <v>441</v>
      </c>
      <c r="I421" s="14"/>
      <c r="J421" s="15" t="s">
        <v>4059</v>
      </c>
      <c r="K421" s="15" t="s">
        <v>4060</v>
      </c>
      <c r="L421" s="17" t="s">
        <v>4061</v>
      </c>
      <c r="M421" s="17" t="s">
        <v>4062</v>
      </c>
      <c r="N421" s="17" t="s">
        <v>4063</v>
      </c>
      <c r="O421" s="17" t="s">
        <v>84</v>
      </c>
      <c r="P421" t="str">
        <f t="shared" si="6"/>
        <v>市川四中中</v>
      </c>
    </row>
    <row r="422" spans="1:16" x14ac:dyDescent="0.2">
      <c r="A422" s="12">
        <v>2421</v>
      </c>
      <c r="B422" s="13" t="s">
        <v>4064</v>
      </c>
      <c r="C422" s="13" t="s">
        <v>4065</v>
      </c>
      <c r="D422" s="14" t="s">
        <v>139</v>
      </c>
      <c r="E422" s="13" t="s">
        <v>4349</v>
      </c>
      <c r="F422" s="16">
        <v>1</v>
      </c>
      <c r="G422" s="14" t="s">
        <v>3484</v>
      </c>
      <c r="H422" s="14" t="s">
        <v>441</v>
      </c>
      <c r="I422" s="14"/>
      <c r="J422" s="15" t="s">
        <v>3771</v>
      </c>
      <c r="K422" s="15" t="s">
        <v>4066</v>
      </c>
      <c r="L422" s="17" t="s">
        <v>3772</v>
      </c>
      <c r="M422" s="17" t="s">
        <v>4067</v>
      </c>
      <c r="N422" s="17" t="s">
        <v>3836</v>
      </c>
      <c r="O422" s="17" t="s">
        <v>84</v>
      </c>
      <c r="P422" t="str">
        <f t="shared" si="6"/>
        <v>市川四中中</v>
      </c>
    </row>
    <row r="423" spans="1:16" x14ac:dyDescent="0.2">
      <c r="A423" s="12">
        <v>2422</v>
      </c>
      <c r="B423" s="13" t="s">
        <v>4068</v>
      </c>
      <c r="C423" s="13" t="s">
        <v>4069</v>
      </c>
      <c r="D423" s="14" t="s">
        <v>139</v>
      </c>
      <c r="E423" s="13" t="s">
        <v>4349</v>
      </c>
      <c r="F423" s="16">
        <v>1</v>
      </c>
      <c r="G423" s="14" t="s">
        <v>3484</v>
      </c>
      <c r="H423" s="14" t="s">
        <v>441</v>
      </c>
      <c r="I423" s="14"/>
      <c r="J423" s="15" t="s">
        <v>4070</v>
      </c>
      <c r="K423" s="15" t="s">
        <v>4071</v>
      </c>
      <c r="L423" s="17" t="s">
        <v>4072</v>
      </c>
      <c r="M423" s="17" t="s">
        <v>4073</v>
      </c>
      <c r="N423" s="17" t="s">
        <v>4074</v>
      </c>
      <c r="O423" s="17" t="s">
        <v>84</v>
      </c>
      <c r="P423" t="str">
        <f t="shared" si="6"/>
        <v>市川四中中</v>
      </c>
    </row>
    <row r="424" spans="1:16" x14ac:dyDescent="0.2">
      <c r="A424" s="12">
        <v>2423</v>
      </c>
      <c r="B424" s="13" t="s">
        <v>4075</v>
      </c>
      <c r="C424" s="13" t="s">
        <v>4076</v>
      </c>
      <c r="D424" s="14" t="s">
        <v>139</v>
      </c>
      <c r="E424" s="13" t="s">
        <v>4349</v>
      </c>
      <c r="F424" s="16">
        <v>1</v>
      </c>
      <c r="G424" s="14" t="s">
        <v>3484</v>
      </c>
      <c r="H424" s="14" t="s">
        <v>441</v>
      </c>
      <c r="I424" s="14"/>
      <c r="J424" s="15" t="s">
        <v>208</v>
      </c>
      <c r="K424" s="15" t="s">
        <v>304</v>
      </c>
      <c r="L424" s="17" t="s">
        <v>210</v>
      </c>
      <c r="M424" s="17" t="s">
        <v>305</v>
      </c>
      <c r="N424" s="17" t="s">
        <v>4077</v>
      </c>
      <c r="O424" s="17" t="s">
        <v>84</v>
      </c>
      <c r="P424" t="str">
        <f t="shared" si="6"/>
        <v>市川四中中</v>
      </c>
    </row>
    <row r="425" spans="1:16" x14ac:dyDescent="0.2">
      <c r="A425" s="12">
        <v>2424</v>
      </c>
      <c r="B425" s="13" t="s">
        <v>4078</v>
      </c>
      <c r="C425" s="13" t="s">
        <v>4079</v>
      </c>
      <c r="D425" s="14" t="s">
        <v>139</v>
      </c>
      <c r="E425" s="13" t="s">
        <v>4349</v>
      </c>
      <c r="F425" s="16">
        <v>1</v>
      </c>
      <c r="G425" s="14" t="s">
        <v>3484</v>
      </c>
      <c r="H425" s="14" t="s">
        <v>441</v>
      </c>
      <c r="I425" s="14"/>
      <c r="J425" s="15" t="s">
        <v>4080</v>
      </c>
      <c r="K425" s="15" t="s">
        <v>4081</v>
      </c>
      <c r="L425" s="17" t="s">
        <v>4082</v>
      </c>
      <c r="M425" s="17" t="s">
        <v>4083</v>
      </c>
      <c r="N425" s="17" t="s">
        <v>4084</v>
      </c>
      <c r="O425" s="17" t="s">
        <v>84</v>
      </c>
      <c r="P425" t="str">
        <f t="shared" si="6"/>
        <v>市川四中中</v>
      </c>
    </row>
    <row r="426" spans="1:16" x14ac:dyDescent="0.2">
      <c r="A426" s="12">
        <v>2425</v>
      </c>
      <c r="B426" s="13" t="s">
        <v>4085</v>
      </c>
      <c r="C426" s="13" t="s">
        <v>4086</v>
      </c>
      <c r="D426" s="14" t="s">
        <v>139</v>
      </c>
      <c r="E426" s="13" t="s">
        <v>4349</v>
      </c>
      <c r="F426" s="16">
        <v>1</v>
      </c>
      <c r="G426" s="14" t="s">
        <v>3484</v>
      </c>
      <c r="H426" s="14" t="s">
        <v>441</v>
      </c>
      <c r="I426" s="14"/>
      <c r="J426" s="15" t="s">
        <v>176</v>
      </c>
      <c r="K426" s="15" t="s">
        <v>841</v>
      </c>
      <c r="L426" s="17" t="s">
        <v>177</v>
      </c>
      <c r="M426" s="17" t="s">
        <v>843</v>
      </c>
      <c r="N426" s="17" t="s">
        <v>4087</v>
      </c>
      <c r="O426" s="17" t="s">
        <v>84</v>
      </c>
      <c r="P426" t="str">
        <f t="shared" si="6"/>
        <v>市川四中中</v>
      </c>
    </row>
    <row r="427" spans="1:16" x14ac:dyDescent="0.2">
      <c r="A427" s="12">
        <v>2426</v>
      </c>
      <c r="B427" s="13" t="s">
        <v>4088</v>
      </c>
      <c r="C427" s="13" t="s">
        <v>4089</v>
      </c>
      <c r="D427" s="14" t="s">
        <v>139</v>
      </c>
      <c r="E427" s="13" t="s">
        <v>4349</v>
      </c>
      <c r="F427" s="16">
        <v>1</v>
      </c>
      <c r="G427" s="14" t="s">
        <v>3484</v>
      </c>
      <c r="H427" s="14" t="s">
        <v>441</v>
      </c>
      <c r="I427" s="14"/>
      <c r="J427" s="15" t="s">
        <v>4090</v>
      </c>
      <c r="K427" s="15" t="s">
        <v>113</v>
      </c>
      <c r="L427" s="17" t="s">
        <v>4091</v>
      </c>
      <c r="M427" s="17" t="s">
        <v>115</v>
      </c>
      <c r="N427" s="17" t="s">
        <v>4092</v>
      </c>
      <c r="O427" s="17" t="s">
        <v>84</v>
      </c>
      <c r="P427" t="str">
        <f t="shared" si="6"/>
        <v>市川四中中</v>
      </c>
    </row>
    <row r="428" spans="1:16" x14ac:dyDescent="0.2">
      <c r="A428" s="12">
        <v>2427</v>
      </c>
      <c r="B428" s="13" t="s">
        <v>4093</v>
      </c>
      <c r="C428" s="13" t="s">
        <v>4094</v>
      </c>
      <c r="D428" s="14" t="s">
        <v>139</v>
      </c>
      <c r="E428" s="13" t="s">
        <v>4349</v>
      </c>
      <c r="F428" s="16">
        <v>1</v>
      </c>
      <c r="G428" s="14" t="s">
        <v>3484</v>
      </c>
      <c r="H428" s="14" t="s">
        <v>441</v>
      </c>
      <c r="I428" s="14"/>
      <c r="J428" s="15" t="s">
        <v>4095</v>
      </c>
      <c r="K428" s="15" t="s">
        <v>4096</v>
      </c>
      <c r="L428" s="17" t="s">
        <v>4097</v>
      </c>
      <c r="M428" s="17" t="s">
        <v>4098</v>
      </c>
      <c r="N428" s="17" t="s">
        <v>4099</v>
      </c>
      <c r="O428" s="17" t="s">
        <v>84</v>
      </c>
      <c r="P428" t="str">
        <f t="shared" si="6"/>
        <v>市川四中中</v>
      </c>
    </row>
    <row r="429" spans="1:16" x14ac:dyDescent="0.2">
      <c r="A429" s="12">
        <v>2428</v>
      </c>
      <c r="B429" s="13" t="s">
        <v>4100</v>
      </c>
      <c r="C429" s="13" t="s">
        <v>4101</v>
      </c>
      <c r="D429" s="14" t="s">
        <v>139</v>
      </c>
      <c r="E429" s="13" t="s">
        <v>4349</v>
      </c>
      <c r="F429" s="16">
        <v>1</v>
      </c>
      <c r="G429" s="14" t="s">
        <v>3484</v>
      </c>
      <c r="H429" s="14" t="s">
        <v>441</v>
      </c>
      <c r="I429" s="14"/>
      <c r="J429" s="15" t="s">
        <v>4102</v>
      </c>
      <c r="K429" s="15" t="s">
        <v>3941</v>
      </c>
      <c r="L429" s="17" t="s">
        <v>4103</v>
      </c>
      <c r="M429" s="17" t="s">
        <v>3942</v>
      </c>
      <c r="N429" s="17" t="s">
        <v>4104</v>
      </c>
      <c r="O429" s="17" t="s">
        <v>84</v>
      </c>
      <c r="P429" t="str">
        <f t="shared" si="6"/>
        <v>市川四中中</v>
      </c>
    </row>
    <row r="430" spans="1:16" x14ac:dyDescent="0.2">
      <c r="A430" s="12">
        <v>2429</v>
      </c>
      <c r="B430" s="13" t="s">
        <v>4105</v>
      </c>
      <c r="C430" s="13" t="s">
        <v>4106</v>
      </c>
      <c r="D430" s="14" t="s">
        <v>139</v>
      </c>
      <c r="E430" s="13" t="s">
        <v>4349</v>
      </c>
      <c r="F430" s="16">
        <v>1</v>
      </c>
      <c r="G430" s="14" t="s">
        <v>3484</v>
      </c>
      <c r="H430" s="14" t="s">
        <v>441</v>
      </c>
      <c r="I430" s="14"/>
      <c r="J430" s="15" t="s">
        <v>650</v>
      </c>
      <c r="K430" s="15" t="s">
        <v>160</v>
      </c>
      <c r="L430" s="17" t="s">
        <v>1460</v>
      </c>
      <c r="M430" s="17" t="s">
        <v>161</v>
      </c>
      <c r="N430" s="17" t="s">
        <v>4107</v>
      </c>
      <c r="O430" s="17" t="s">
        <v>84</v>
      </c>
      <c r="P430" t="str">
        <f t="shared" si="6"/>
        <v>市川四中中</v>
      </c>
    </row>
    <row r="431" spans="1:16" x14ac:dyDescent="0.2">
      <c r="A431" s="12">
        <v>2430</v>
      </c>
      <c r="B431" s="13" t="s">
        <v>4108</v>
      </c>
      <c r="C431" s="13" t="s">
        <v>4109</v>
      </c>
      <c r="D431" s="14" t="s">
        <v>139</v>
      </c>
      <c r="E431" s="13" t="s">
        <v>4349</v>
      </c>
      <c r="F431" s="16">
        <v>1</v>
      </c>
      <c r="G431" s="14" t="s">
        <v>3484</v>
      </c>
      <c r="H431" s="14" t="s">
        <v>441</v>
      </c>
      <c r="I431" s="14"/>
      <c r="J431" s="15" t="s">
        <v>1812</v>
      </c>
      <c r="K431" s="15" t="s">
        <v>4110</v>
      </c>
      <c r="L431" s="17" t="s">
        <v>4111</v>
      </c>
      <c r="M431" s="17" t="s">
        <v>4112</v>
      </c>
      <c r="N431" s="17" t="s">
        <v>4113</v>
      </c>
      <c r="O431" s="17" t="s">
        <v>84</v>
      </c>
      <c r="P431" t="str">
        <f t="shared" si="6"/>
        <v>市川四中中</v>
      </c>
    </row>
    <row r="432" spans="1:16" x14ac:dyDescent="0.2">
      <c r="A432" s="12">
        <v>2431</v>
      </c>
      <c r="B432" s="13" t="s">
        <v>196</v>
      </c>
      <c r="C432" s="13" t="s">
        <v>4114</v>
      </c>
      <c r="D432" s="14" t="s">
        <v>139</v>
      </c>
      <c r="E432" s="13" t="s">
        <v>4349</v>
      </c>
      <c r="F432" s="16">
        <v>1</v>
      </c>
      <c r="G432" s="14" t="s">
        <v>3484</v>
      </c>
      <c r="H432" s="14" t="s">
        <v>441</v>
      </c>
      <c r="I432" s="14"/>
      <c r="J432" s="15" t="s">
        <v>197</v>
      </c>
      <c r="K432" s="15" t="s">
        <v>2287</v>
      </c>
      <c r="L432" s="17" t="s">
        <v>198</v>
      </c>
      <c r="M432" s="17" t="s">
        <v>4115</v>
      </c>
      <c r="N432" s="17" t="s">
        <v>4116</v>
      </c>
      <c r="O432" s="17" t="s">
        <v>84</v>
      </c>
      <c r="P432" t="str">
        <f t="shared" si="6"/>
        <v>市川四中中</v>
      </c>
    </row>
    <row r="433" spans="1:16" x14ac:dyDescent="0.2">
      <c r="A433" s="12">
        <v>2432</v>
      </c>
      <c r="B433" s="22" t="s">
        <v>4117</v>
      </c>
      <c r="C433" s="22" t="s">
        <v>4118</v>
      </c>
      <c r="D433" s="14" t="s">
        <v>139</v>
      </c>
      <c r="E433" s="22" t="s">
        <v>3554</v>
      </c>
      <c r="F433" s="12">
        <v>1</v>
      </c>
      <c r="G433" s="14" t="s">
        <v>3550</v>
      </c>
      <c r="H433" s="14" t="s">
        <v>441</v>
      </c>
      <c r="I433" s="23"/>
      <c r="J433" s="21" t="s">
        <v>4119</v>
      </c>
      <c r="K433" s="21" t="s">
        <v>4120</v>
      </c>
      <c r="L433" s="17" t="s">
        <v>4121</v>
      </c>
      <c r="M433" s="17" t="s">
        <v>4122</v>
      </c>
      <c r="N433" s="17" t="s">
        <v>4123</v>
      </c>
      <c r="O433" s="17" t="s">
        <v>84</v>
      </c>
      <c r="P433" t="str">
        <f t="shared" si="6"/>
        <v>市川中中</v>
      </c>
    </row>
    <row r="434" spans="1:16" x14ac:dyDescent="0.2">
      <c r="A434" s="12">
        <v>2433</v>
      </c>
      <c r="B434" s="13" t="s">
        <v>4124</v>
      </c>
      <c r="C434" s="13" t="s">
        <v>4125</v>
      </c>
      <c r="D434" s="14" t="s">
        <v>139</v>
      </c>
      <c r="E434" s="13" t="s">
        <v>3554</v>
      </c>
      <c r="F434" s="16">
        <v>1</v>
      </c>
      <c r="G434" s="14" t="s">
        <v>3550</v>
      </c>
      <c r="H434" s="14" t="s">
        <v>441</v>
      </c>
      <c r="I434" s="14"/>
      <c r="J434" s="15" t="s">
        <v>4126</v>
      </c>
      <c r="K434" s="15" t="s">
        <v>4127</v>
      </c>
      <c r="L434" s="17" t="s">
        <v>4128</v>
      </c>
      <c r="M434" s="17" t="s">
        <v>4129</v>
      </c>
      <c r="N434" s="17" t="s">
        <v>4130</v>
      </c>
      <c r="O434" s="17" t="s">
        <v>84</v>
      </c>
      <c r="P434" t="str">
        <f t="shared" si="6"/>
        <v>市川中中</v>
      </c>
    </row>
    <row r="435" spans="1:16" x14ac:dyDescent="0.2">
      <c r="A435" s="12">
        <v>2434</v>
      </c>
      <c r="B435" s="13" t="s">
        <v>4131</v>
      </c>
      <c r="C435" s="13" t="s">
        <v>4132</v>
      </c>
      <c r="D435" s="14" t="s">
        <v>139</v>
      </c>
      <c r="E435" s="13" t="s">
        <v>3554</v>
      </c>
      <c r="F435" s="16">
        <v>1</v>
      </c>
      <c r="G435" s="14" t="s">
        <v>3550</v>
      </c>
      <c r="H435" s="14" t="s">
        <v>441</v>
      </c>
      <c r="I435" s="14"/>
      <c r="J435" s="15" t="s">
        <v>2459</v>
      </c>
      <c r="K435" s="15" t="s">
        <v>3513</v>
      </c>
      <c r="L435" s="17" t="s">
        <v>2461</v>
      </c>
      <c r="M435" s="17" t="s">
        <v>4133</v>
      </c>
      <c r="N435" s="17" t="s">
        <v>4123</v>
      </c>
      <c r="O435" s="17" t="s">
        <v>84</v>
      </c>
      <c r="P435" t="str">
        <f t="shared" si="6"/>
        <v>市川中中</v>
      </c>
    </row>
    <row r="436" spans="1:16" x14ac:dyDescent="0.2">
      <c r="A436" s="12">
        <v>2435</v>
      </c>
      <c r="B436" s="13" t="s">
        <v>4134</v>
      </c>
      <c r="C436" s="13" t="s">
        <v>4135</v>
      </c>
      <c r="D436" s="14" t="s">
        <v>139</v>
      </c>
      <c r="E436" s="13" t="s">
        <v>3554</v>
      </c>
      <c r="F436" s="16">
        <v>1</v>
      </c>
      <c r="G436" s="14" t="s">
        <v>3550</v>
      </c>
      <c r="H436" s="14" t="s">
        <v>441</v>
      </c>
      <c r="I436" s="14"/>
      <c r="J436" s="15" t="s">
        <v>4136</v>
      </c>
      <c r="K436" s="15" t="s">
        <v>2939</v>
      </c>
      <c r="L436" s="17" t="s">
        <v>4137</v>
      </c>
      <c r="M436" s="17" t="s">
        <v>2940</v>
      </c>
      <c r="N436" s="17" t="s">
        <v>4138</v>
      </c>
      <c r="O436" s="17" t="s">
        <v>84</v>
      </c>
      <c r="P436" t="str">
        <f t="shared" si="6"/>
        <v>市川中中</v>
      </c>
    </row>
    <row r="437" spans="1:16" x14ac:dyDescent="0.2">
      <c r="A437" s="12">
        <v>2436</v>
      </c>
      <c r="B437" s="13" t="s">
        <v>4139</v>
      </c>
      <c r="C437" s="13" t="s">
        <v>4140</v>
      </c>
      <c r="D437" s="14" t="s">
        <v>139</v>
      </c>
      <c r="E437" s="13" t="s">
        <v>4360</v>
      </c>
      <c r="F437" s="16">
        <v>1</v>
      </c>
      <c r="G437" s="14" t="s">
        <v>3550</v>
      </c>
      <c r="H437" s="14" t="s">
        <v>441</v>
      </c>
      <c r="I437" s="14"/>
      <c r="J437" s="15" t="s">
        <v>4141</v>
      </c>
      <c r="K437" s="15" t="s">
        <v>4110</v>
      </c>
      <c r="L437" s="17" t="s">
        <v>4142</v>
      </c>
      <c r="M437" s="17" t="s">
        <v>4112</v>
      </c>
      <c r="N437" s="17" t="s">
        <v>4143</v>
      </c>
      <c r="O437" s="17" t="s">
        <v>84</v>
      </c>
      <c r="P437" t="str">
        <f t="shared" si="6"/>
        <v>美浜中中</v>
      </c>
    </row>
    <row r="438" spans="1:16" x14ac:dyDescent="0.2">
      <c r="A438" s="12">
        <v>2437</v>
      </c>
      <c r="B438" s="13" t="s">
        <v>4144</v>
      </c>
      <c r="C438" s="13" t="s">
        <v>4145</v>
      </c>
      <c r="D438" s="14" t="s">
        <v>139</v>
      </c>
      <c r="E438" s="13" t="s">
        <v>4360</v>
      </c>
      <c r="F438" s="16">
        <v>1</v>
      </c>
      <c r="G438" s="14" t="s">
        <v>3550</v>
      </c>
      <c r="H438" s="14" t="s">
        <v>441</v>
      </c>
      <c r="I438" s="14"/>
      <c r="J438" s="15" t="s">
        <v>4146</v>
      </c>
      <c r="K438" s="15" t="s">
        <v>4066</v>
      </c>
      <c r="L438" s="17" t="s">
        <v>4147</v>
      </c>
      <c r="M438" s="17" t="s">
        <v>4067</v>
      </c>
      <c r="N438" s="17" t="s">
        <v>4148</v>
      </c>
      <c r="O438" s="17" t="s">
        <v>84</v>
      </c>
      <c r="P438" t="str">
        <f t="shared" si="6"/>
        <v>美浜中中</v>
      </c>
    </row>
    <row r="439" spans="1:16" x14ac:dyDescent="0.2">
      <c r="A439" s="12">
        <v>2438</v>
      </c>
      <c r="B439" s="13" t="s">
        <v>4149</v>
      </c>
      <c r="C439" s="13" t="s">
        <v>4150</v>
      </c>
      <c r="D439" s="14" t="s">
        <v>139</v>
      </c>
      <c r="E439" s="13" t="s">
        <v>4360</v>
      </c>
      <c r="F439" s="16">
        <v>1</v>
      </c>
      <c r="G439" s="14" t="s">
        <v>3550</v>
      </c>
      <c r="H439" s="14" t="s">
        <v>441</v>
      </c>
      <c r="I439" s="14"/>
      <c r="J439" s="15" t="s">
        <v>4151</v>
      </c>
      <c r="K439" s="15" t="s">
        <v>4152</v>
      </c>
      <c r="L439" s="17" t="s">
        <v>4153</v>
      </c>
      <c r="M439" s="17" t="s">
        <v>4154</v>
      </c>
      <c r="N439" s="17" t="s">
        <v>4155</v>
      </c>
      <c r="O439" s="17" t="s">
        <v>84</v>
      </c>
      <c r="P439" t="str">
        <f t="shared" si="6"/>
        <v>美浜中中</v>
      </c>
    </row>
    <row r="440" spans="1:16" x14ac:dyDescent="0.2">
      <c r="A440" s="12">
        <v>2439</v>
      </c>
      <c r="B440" s="13" t="s">
        <v>4156</v>
      </c>
      <c r="C440" s="13" t="s">
        <v>4157</v>
      </c>
      <c r="D440" s="14" t="s">
        <v>139</v>
      </c>
      <c r="E440" s="13" t="s">
        <v>4360</v>
      </c>
      <c r="F440" s="16">
        <v>1</v>
      </c>
      <c r="G440" s="14" t="s">
        <v>3550</v>
      </c>
      <c r="H440" s="14" t="s">
        <v>441</v>
      </c>
      <c r="I440" s="14"/>
      <c r="J440" s="15" t="s">
        <v>1579</v>
      </c>
      <c r="K440" s="15" t="s">
        <v>4158</v>
      </c>
      <c r="L440" s="17" t="s">
        <v>878</v>
      </c>
      <c r="M440" s="17" t="s">
        <v>4159</v>
      </c>
      <c r="N440" s="17" t="s">
        <v>4160</v>
      </c>
      <c r="O440" s="17" t="s">
        <v>84</v>
      </c>
      <c r="P440" t="str">
        <f t="shared" si="6"/>
        <v>美浜中中</v>
      </c>
    </row>
    <row r="441" spans="1:16" x14ac:dyDescent="0.2">
      <c r="A441" s="12">
        <v>2440</v>
      </c>
      <c r="B441" s="13" t="s">
        <v>3346</v>
      </c>
      <c r="C441" s="13" t="s">
        <v>4161</v>
      </c>
      <c r="D441" s="14" t="s">
        <v>139</v>
      </c>
      <c r="E441" s="13" t="s">
        <v>4352</v>
      </c>
      <c r="F441" s="16">
        <v>1</v>
      </c>
      <c r="G441" s="14" t="s">
        <v>3550</v>
      </c>
      <c r="H441" s="14" t="s">
        <v>441</v>
      </c>
      <c r="I441" s="14"/>
      <c r="J441" s="15" t="s">
        <v>172</v>
      </c>
      <c r="K441" s="15" t="s">
        <v>4162</v>
      </c>
      <c r="L441" s="17" t="s">
        <v>173</v>
      </c>
      <c r="M441" s="17" t="s">
        <v>4163</v>
      </c>
      <c r="N441" s="17" t="s">
        <v>4164</v>
      </c>
      <c r="O441" s="17" t="s">
        <v>84</v>
      </c>
      <c r="P441" t="str">
        <f t="shared" si="6"/>
        <v>市川六中中</v>
      </c>
    </row>
    <row r="442" spans="1:16" x14ac:dyDescent="0.2">
      <c r="A442" s="12">
        <v>2441</v>
      </c>
      <c r="B442" s="13" t="s">
        <v>4165</v>
      </c>
      <c r="C442" s="13" t="s">
        <v>4166</v>
      </c>
      <c r="D442" s="14" t="s">
        <v>139</v>
      </c>
      <c r="E442" s="13" t="s">
        <v>4352</v>
      </c>
      <c r="F442" s="16">
        <v>1</v>
      </c>
      <c r="G442" s="14" t="s">
        <v>3550</v>
      </c>
      <c r="H442" s="14" t="s">
        <v>441</v>
      </c>
      <c r="I442" s="14"/>
      <c r="J442" s="15" t="s">
        <v>4167</v>
      </c>
      <c r="K442" s="15" t="s">
        <v>383</v>
      </c>
      <c r="L442" s="17" t="s">
        <v>4168</v>
      </c>
      <c r="M442" s="17" t="s">
        <v>384</v>
      </c>
      <c r="N442" s="17" t="s">
        <v>3472</v>
      </c>
      <c r="O442" s="17" t="s">
        <v>84</v>
      </c>
      <c r="P442" t="str">
        <f t="shared" si="6"/>
        <v>市川六中中</v>
      </c>
    </row>
    <row r="443" spans="1:16" x14ac:dyDescent="0.2">
      <c r="A443" s="12">
        <v>2442</v>
      </c>
      <c r="B443" s="13" t="s">
        <v>3525</v>
      </c>
      <c r="C443" s="13" t="s">
        <v>4169</v>
      </c>
      <c r="D443" s="14" t="s">
        <v>139</v>
      </c>
      <c r="E443" s="13" t="s">
        <v>4352</v>
      </c>
      <c r="F443" s="16">
        <v>1</v>
      </c>
      <c r="G443" s="14" t="s">
        <v>3550</v>
      </c>
      <c r="H443" s="14" t="s">
        <v>441</v>
      </c>
      <c r="I443" s="14"/>
      <c r="J443" s="15" t="s">
        <v>182</v>
      </c>
      <c r="K443" s="15" t="s">
        <v>4170</v>
      </c>
      <c r="L443" s="17" t="s">
        <v>184</v>
      </c>
      <c r="M443" s="17" t="s">
        <v>1037</v>
      </c>
      <c r="N443" s="17" t="s">
        <v>3933</v>
      </c>
      <c r="O443" s="17" t="s">
        <v>84</v>
      </c>
      <c r="P443" t="str">
        <f t="shared" si="6"/>
        <v>市川六中中</v>
      </c>
    </row>
    <row r="444" spans="1:16" x14ac:dyDescent="0.2">
      <c r="A444" s="12">
        <v>2443</v>
      </c>
      <c r="B444" s="13" t="s">
        <v>4171</v>
      </c>
      <c r="C444" s="13" t="s">
        <v>4172</v>
      </c>
      <c r="D444" s="14" t="s">
        <v>139</v>
      </c>
      <c r="E444" s="13" t="s">
        <v>4352</v>
      </c>
      <c r="F444" s="16">
        <v>1</v>
      </c>
      <c r="G444" s="14" t="s">
        <v>3550</v>
      </c>
      <c r="H444" s="14" t="s">
        <v>441</v>
      </c>
      <c r="I444" s="14"/>
      <c r="J444" s="15" t="s">
        <v>4173</v>
      </c>
      <c r="K444" s="15" t="s">
        <v>4174</v>
      </c>
      <c r="L444" s="17" t="s">
        <v>4175</v>
      </c>
      <c r="M444" s="17" t="s">
        <v>111</v>
      </c>
      <c r="N444" s="17" t="s">
        <v>4176</v>
      </c>
      <c r="O444" s="17" t="s">
        <v>84</v>
      </c>
      <c r="P444" t="str">
        <f t="shared" si="6"/>
        <v>市川六中中</v>
      </c>
    </row>
    <row r="445" spans="1:16" x14ac:dyDescent="0.2">
      <c r="A445" s="12">
        <v>2444</v>
      </c>
      <c r="B445" s="13" t="s">
        <v>4177</v>
      </c>
      <c r="C445" s="13" t="s">
        <v>4178</v>
      </c>
      <c r="D445" s="14" t="s">
        <v>139</v>
      </c>
      <c r="E445" s="13" t="s">
        <v>4352</v>
      </c>
      <c r="F445" s="16">
        <v>1</v>
      </c>
      <c r="G445" s="14" t="s">
        <v>3550</v>
      </c>
      <c r="H445" s="14" t="s">
        <v>441</v>
      </c>
      <c r="I445" s="14"/>
      <c r="J445" s="15" t="s">
        <v>974</v>
      </c>
      <c r="K445" s="15" t="s">
        <v>4179</v>
      </c>
      <c r="L445" s="17" t="s">
        <v>975</v>
      </c>
      <c r="M445" s="17" t="s">
        <v>4180</v>
      </c>
      <c r="N445" s="17" t="s">
        <v>4181</v>
      </c>
      <c r="O445" s="17" t="s">
        <v>84</v>
      </c>
      <c r="P445" t="str">
        <f t="shared" si="6"/>
        <v>市川六中中</v>
      </c>
    </row>
    <row r="446" spans="1:16" x14ac:dyDescent="0.2">
      <c r="A446" s="12">
        <v>2445</v>
      </c>
      <c r="B446" s="13" t="s">
        <v>4182</v>
      </c>
      <c r="C446" s="13" t="s">
        <v>4183</v>
      </c>
      <c r="D446" s="14" t="s">
        <v>139</v>
      </c>
      <c r="E446" s="13" t="s">
        <v>4352</v>
      </c>
      <c r="F446" s="16">
        <v>1</v>
      </c>
      <c r="G446" s="14" t="s">
        <v>3550</v>
      </c>
      <c r="H446" s="14" t="s">
        <v>441</v>
      </c>
      <c r="I446" s="14"/>
      <c r="J446" s="15" t="s">
        <v>4184</v>
      </c>
      <c r="K446" s="15" t="s">
        <v>457</v>
      </c>
      <c r="L446" s="17" t="s">
        <v>4185</v>
      </c>
      <c r="M446" s="17" t="s">
        <v>458</v>
      </c>
      <c r="N446" s="17" t="s">
        <v>4186</v>
      </c>
      <c r="O446" s="17" t="s">
        <v>84</v>
      </c>
      <c r="P446" t="str">
        <f t="shared" si="6"/>
        <v>市川六中中</v>
      </c>
    </row>
    <row r="447" spans="1:16" x14ac:dyDescent="0.2">
      <c r="A447" s="12">
        <v>2446</v>
      </c>
      <c r="B447" s="13" t="s">
        <v>4187</v>
      </c>
      <c r="C447" s="13" t="s">
        <v>4188</v>
      </c>
      <c r="D447" s="14" t="s">
        <v>139</v>
      </c>
      <c r="E447" s="13" t="s">
        <v>4352</v>
      </c>
      <c r="F447" s="16">
        <v>1</v>
      </c>
      <c r="G447" s="14" t="s">
        <v>3550</v>
      </c>
      <c r="H447" s="14" t="s">
        <v>441</v>
      </c>
      <c r="I447" s="14"/>
      <c r="J447" s="15" t="s">
        <v>272</v>
      </c>
      <c r="K447" s="15" t="s">
        <v>4189</v>
      </c>
      <c r="L447" s="17" t="s">
        <v>3455</v>
      </c>
      <c r="M447" s="17" t="s">
        <v>4190</v>
      </c>
      <c r="N447" s="17" t="s">
        <v>4191</v>
      </c>
      <c r="O447" s="17" t="s">
        <v>84</v>
      </c>
      <c r="P447" t="str">
        <f t="shared" si="6"/>
        <v>市川六中中</v>
      </c>
    </row>
    <row r="448" spans="1:16" x14ac:dyDescent="0.2">
      <c r="A448" s="12">
        <v>2447</v>
      </c>
      <c r="B448" s="13" t="s">
        <v>4192</v>
      </c>
      <c r="C448" s="13" t="s">
        <v>4193</v>
      </c>
      <c r="D448" s="14" t="s">
        <v>139</v>
      </c>
      <c r="E448" s="13" t="s">
        <v>4352</v>
      </c>
      <c r="F448" s="16">
        <v>1</v>
      </c>
      <c r="G448" s="14" t="s">
        <v>3550</v>
      </c>
      <c r="H448" s="14" t="s">
        <v>441</v>
      </c>
      <c r="I448" s="14"/>
      <c r="J448" s="15" t="s">
        <v>2411</v>
      </c>
      <c r="K448" s="15" t="s">
        <v>4194</v>
      </c>
      <c r="L448" s="17" t="s">
        <v>2413</v>
      </c>
      <c r="M448" s="17" t="s">
        <v>4195</v>
      </c>
      <c r="N448" s="17" t="s">
        <v>4196</v>
      </c>
      <c r="O448" s="17" t="s">
        <v>84</v>
      </c>
      <c r="P448" t="str">
        <f t="shared" si="6"/>
        <v>市川六中中</v>
      </c>
    </row>
    <row r="449" spans="1:16" x14ac:dyDescent="0.2">
      <c r="A449" s="12">
        <v>2448</v>
      </c>
      <c r="B449" s="13" t="s">
        <v>3516</v>
      </c>
      <c r="C449" s="13" t="s">
        <v>4197</v>
      </c>
      <c r="D449" s="14" t="s">
        <v>139</v>
      </c>
      <c r="E449" s="13" t="s">
        <v>4352</v>
      </c>
      <c r="F449" s="16">
        <v>1</v>
      </c>
      <c r="G449" s="14" t="s">
        <v>3550</v>
      </c>
      <c r="H449" s="14" t="s">
        <v>441</v>
      </c>
      <c r="I449" s="14"/>
      <c r="J449" s="15" t="s">
        <v>3518</v>
      </c>
      <c r="K449" s="15" t="s">
        <v>4198</v>
      </c>
      <c r="L449" s="17" t="s">
        <v>3520</v>
      </c>
      <c r="M449" s="17" t="s">
        <v>4199</v>
      </c>
      <c r="N449" s="17" t="s">
        <v>4200</v>
      </c>
      <c r="O449" s="17" t="s">
        <v>84</v>
      </c>
      <c r="P449" t="str">
        <f t="shared" si="6"/>
        <v>市川六中中</v>
      </c>
    </row>
    <row r="450" spans="1:16" x14ac:dyDescent="0.2">
      <c r="A450" s="12">
        <v>2449</v>
      </c>
      <c r="B450" s="13" t="s">
        <v>4201</v>
      </c>
      <c r="C450" s="13" t="s">
        <v>4202</v>
      </c>
      <c r="D450" s="14" t="s">
        <v>139</v>
      </c>
      <c r="E450" s="13" t="s">
        <v>4352</v>
      </c>
      <c r="F450" s="16">
        <v>1</v>
      </c>
      <c r="G450" s="14" t="s">
        <v>3550</v>
      </c>
      <c r="H450" s="14" t="s">
        <v>441</v>
      </c>
      <c r="I450" s="14"/>
      <c r="J450" s="15" t="s">
        <v>1076</v>
      </c>
      <c r="K450" s="15" t="s">
        <v>264</v>
      </c>
      <c r="L450" s="17" t="s">
        <v>1077</v>
      </c>
      <c r="M450" s="17" t="s">
        <v>265</v>
      </c>
      <c r="N450" s="17" t="s">
        <v>4203</v>
      </c>
      <c r="O450" s="17" t="s">
        <v>84</v>
      </c>
      <c r="P450" t="str">
        <f t="shared" si="6"/>
        <v>市川六中中</v>
      </c>
    </row>
    <row r="451" spans="1:16" x14ac:dyDescent="0.2">
      <c r="A451" s="12">
        <v>2450</v>
      </c>
      <c r="B451" s="13" t="s">
        <v>4204</v>
      </c>
      <c r="C451" s="13" t="s">
        <v>4205</v>
      </c>
      <c r="D451" s="14" t="s">
        <v>139</v>
      </c>
      <c r="E451" s="13" t="s">
        <v>4352</v>
      </c>
      <c r="F451" s="16">
        <v>2</v>
      </c>
      <c r="G451" s="14" t="s">
        <v>3550</v>
      </c>
      <c r="H451" s="14" t="s">
        <v>441</v>
      </c>
      <c r="I451" s="14"/>
      <c r="J451" s="15" t="s">
        <v>4206</v>
      </c>
      <c r="K451" s="15" t="s">
        <v>4207</v>
      </c>
      <c r="L451" s="17" t="s">
        <v>4208</v>
      </c>
      <c r="M451" s="17" t="s">
        <v>254</v>
      </c>
      <c r="N451" s="17" t="s">
        <v>459</v>
      </c>
      <c r="O451" s="17" t="s">
        <v>84</v>
      </c>
      <c r="P451" t="str">
        <f t="shared" ref="P451:P514" si="7">E451&amp;"中"</f>
        <v>市川六中中</v>
      </c>
    </row>
    <row r="452" spans="1:16" x14ac:dyDescent="0.2">
      <c r="A452" s="12">
        <v>2451</v>
      </c>
      <c r="B452" s="13" t="s">
        <v>4209</v>
      </c>
      <c r="C452" s="13" t="s">
        <v>4210</v>
      </c>
      <c r="D452" s="14" t="s">
        <v>139</v>
      </c>
      <c r="E452" s="13" t="s">
        <v>4352</v>
      </c>
      <c r="F452" s="16">
        <v>3</v>
      </c>
      <c r="G452" s="14" t="s">
        <v>3550</v>
      </c>
      <c r="H452" s="14" t="s">
        <v>441</v>
      </c>
      <c r="I452" s="14"/>
      <c r="J452" s="15" t="s">
        <v>4211</v>
      </c>
      <c r="K452" s="15" t="s">
        <v>4212</v>
      </c>
      <c r="L452" s="17" t="s">
        <v>4213</v>
      </c>
      <c r="M452" s="17" t="s">
        <v>4214</v>
      </c>
      <c r="N452" s="17" t="s">
        <v>4215</v>
      </c>
      <c r="O452" s="17" t="s">
        <v>84</v>
      </c>
      <c r="P452" t="str">
        <f t="shared" si="7"/>
        <v>市川六中中</v>
      </c>
    </row>
    <row r="453" spans="1:16" x14ac:dyDescent="0.2">
      <c r="A453" s="12">
        <v>2452</v>
      </c>
      <c r="B453" s="13" t="s">
        <v>4216</v>
      </c>
      <c r="C453" s="13" t="s">
        <v>4217</v>
      </c>
      <c r="D453" s="14" t="s">
        <v>139</v>
      </c>
      <c r="E453" s="13" t="s">
        <v>3650</v>
      </c>
      <c r="F453" s="16">
        <v>1</v>
      </c>
      <c r="G453" s="14" t="s">
        <v>3550</v>
      </c>
      <c r="H453" s="14" t="s">
        <v>441</v>
      </c>
      <c r="I453" s="14"/>
      <c r="J453" s="15" t="s">
        <v>4218</v>
      </c>
      <c r="K453" s="15" t="s">
        <v>199</v>
      </c>
      <c r="L453" s="17" t="s">
        <v>4219</v>
      </c>
      <c r="M453" s="17" t="s">
        <v>200</v>
      </c>
      <c r="N453" s="17" t="s">
        <v>3433</v>
      </c>
      <c r="O453" s="17" t="s">
        <v>84</v>
      </c>
      <c r="P453" t="str">
        <f t="shared" si="7"/>
        <v>明海中中</v>
      </c>
    </row>
    <row r="454" spans="1:16" x14ac:dyDescent="0.2">
      <c r="A454" s="12">
        <v>2453</v>
      </c>
      <c r="B454" s="13" t="s">
        <v>4220</v>
      </c>
      <c r="C454" s="13" t="s">
        <v>4132</v>
      </c>
      <c r="D454" s="14" t="s">
        <v>139</v>
      </c>
      <c r="E454" s="13" t="s">
        <v>3650</v>
      </c>
      <c r="F454" s="16">
        <v>1</v>
      </c>
      <c r="G454" s="14" t="s">
        <v>3550</v>
      </c>
      <c r="H454" s="14" t="s">
        <v>441</v>
      </c>
      <c r="I454" s="14"/>
      <c r="J454" s="15" t="s">
        <v>4221</v>
      </c>
      <c r="K454" s="15" t="s">
        <v>3513</v>
      </c>
      <c r="L454" s="17" t="s">
        <v>4222</v>
      </c>
      <c r="M454" s="17" t="s">
        <v>3514</v>
      </c>
      <c r="N454" s="17" t="s">
        <v>4223</v>
      </c>
      <c r="O454" s="17" t="s">
        <v>84</v>
      </c>
      <c r="P454" t="str">
        <f t="shared" si="7"/>
        <v>明海中中</v>
      </c>
    </row>
    <row r="455" spans="1:16" x14ac:dyDescent="0.2">
      <c r="A455" s="12">
        <v>2454</v>
      </c>
      <c r="B455" s="13" t="s">
        <v>4224</v>
      </c>
      <c r="C455" s="13" t="s">
        <v>4225</v>
      </c>
      <c r="D455" s="14" t="s">
        <v>139</v>
      </c>
      <c r="E455" s="13" t="s">
        <v>3650</v>
      </c>
      <c r="F455" s="16">
        <v>3</v>
      </c>
      <c r="G455" s="14" t="s">
        <v>3550</v>
      </c>
      <c r="H455" s="14" t="s">
        <v>441</v>
      </c>
      <c r="I455" s="14"/>
      <c r="J455" s="15" t="s">
        <v>4226</v>
      </c>
      <c r="K455" s="15" t="s">
        <v>4227</v>
      </c>
      <c r="L455" s="17" t="s">
        <v>4228</v>
      </c>
      <c r="M455" s="17" t="s">
        <v>4229</v>
      </c>
      <c r="N455" s="17" t="s">
        <v>4230</v>
      </c>
      <c r="O455" s="17" t="s">
        <v>84</v>
      </c>
      <c r="P455" t="str">
        <f t="shared" si="7"/>
        <v>明海中中</v>
      </c>
    </row>
    <row r="456" spans="1:16" x14ac:dyDescent="0.2">
      <c r="A456" s="12">
        <v>2455</v>
      </c>
      <c r="B456" s="13" t="s">
        <v>4231</v>
      </c>
      <c r="C456" s="13" t="s">
        <v>4232</v>
      </c>
      <c r="D456" s="14" t="s">
        <v>139</v>
      </c>
      <c r="E456" s="13" t="s">
        <v>3650</v>
      </c>
      <c r="F456" s="16">
        <v>1</v>
      </c>
      <c r="G456" s="14" t="s">
        <v>3550</v>
      </c>
      <c r="H456" s="14" t="s">
        <v>441</v>
      </c>
      <c r="I456" s="14"/>
      <c r="J456" s="15" t="s">
        <v>273</v>
      </c>
      <c r="K456" s="15" t="s">
        <v>2140</v>
      </c>
      <c r="L456" s="17" t="s">
        <v>4233</v>
      </c>
      <c r="M456" s="17" t="s">
        <v>4234</v>
      </c>
      <c r="N456" s="17" t="s">
        <v>4235</v>
      </c>
      <c r="O456" s="17" t="s">
        <v>84</v>
      </c>
      <c r="P456" t="str">
        <f t="shared" si="7"/>
        <v>明海中中</v>
      </c>
    </row>
    <row r="457" spans="1:16" x14ac:dyDescent="0.2">
      <c r="A457" s="12">
        <v>2456</v>
      </c>
      <c r="B457" s="13" t="s">
        <v>4236</v>
      </c>
      <c r="C457" s="13" t="s">
        <v>4237</v>
      </c>
      <c r="D457" s="14" t="s">
        <v>139</v>
      </c>
      <c r="E457" s="13" t="s">
        <v>4363</v>
      </c>
      <c r="F457" s="16">
        <v>1</v>
      </c>
      <c r="G457" s="14" t="s">
        <v>3550</v>
      </c>
      <c r="H457" s="14" t="s">
        <v>441</v>
      </c>
      <c r="I457" s="14"/>
      <c r="J457" s="15" t="s">
        <v>4238</v>
      </c>
      <c r="K457" s="15" t="s">
        <v>4239</v>
      </c>
      <c r="L457" s="17" t="s">
        <v>4240</v>
      </c>
      <c r="M457" s="17" t="s">
        <v>4241</v>
      </c>
      <c r="N457" s="17" t="s">
        <v>4242</v>
      </c>
      <c r="O457" s="17" t="s">
        <v>84</v>
      </c>
      <c r="P457" t="str">
        <f t="shared" si="7"/>
        <v>堀江中中</v>
      </c>
    </row>
    <row r="458" spans="1:16" x14ac:dyDescent="0.2">
      <c r="A458" s="12">
        <v>2457</v>
      </c>
      <c r="B458" s="13" t="s">
        <v>882</v>
      </c>
      <c r="C458" s="13" t="s">
        <v>2213</v>
      </c>
      <c r="D458" s="14" t="s">
        <v>139</v>
      </c>
      <c r="E458" s="13" t="s">
        <v>4363</v>
      </c>
      <c r="F458" s="16">
        <v>1</v>
      </c>
      <c r="G458" s="14" t="s">
        <v>3550</v>
      </c>
      <c r="H458" s="14" t="s">
        <v>441</v>
      </c>
      <c r="I458" s="14"/>
      <c r="J458" s="15" t="s">
        <v>194</v>
      </c>
      <c r="K458" s="15" t="s">
        <v>1474</v>
      </c>
      <c r="L458" s="17" t="s">
        <v>195</v>
      </c>
      <c r="M458" s="17" t="s">
        <v>1475</v>
      </c>
      <c r="N458" s="17" t="s">
        <v>4243</v>
      </c>
      <c r="O458" s="17" t="s">
        <v>84</v>
      </c>
      <c r="P458" t="str">
        <f t="shared" si="7"/>
        <v>堀江中中</v>
      </c>
    </row>
    <row r="459" spans="1:16" x14ac:dyDescent="0.2">
      <c r="A459" s="12">
        <v>2458</v>
      </c>
      <c r="B459" s="13" t="s">
        <v>4244</v>
      </c>
      <c r="C459" s="13" t="s">
        <v>4245</v>
      </c>
      <c r="D459" s="14" t="s">
        <v>139</v>
      </c>
      <c r="E459" s="13" t="s">
        <v>4363</v>
      </c>
      <c r="F459" s="16">
        <v>1</v>
      </c>
      <c r="G459" s="14" t="s">
        <v>3550</v>
      </c>
      <c r="H459" s="14" t="s">
        <v>441</v>
      </c>
      <c r="I459" s="14"/>
      <c r="J459" s="15" t="s">
        <v>4246</v>
      </c>
      <c r="K459" s="15" t="s">
        <v>4247</v>
      </c>
      <c r="L459" s="15" t="s">
        <v>4248</v>
      </c>
      <c r="M459" s="17" t="s">
        <v>4249</v>
      </c>
      <c r="N459" s="17" t="s">
        <v>4250</v>
      </c>
      <c r="O459" s="17" t="s">
        <v>84</v>
      </c>
      <c r="P459" t="str">
        <f t="shared" si="7"/>
        <v>堀江中中</v>
      </c>
    </row>
    <row r="460" spans="1:16" x14ac:dyDescent="0.2">
      <c r="A460" s="12">
        <v>2459</v>
      </c>
      <c r="B460" s="22" t="s">
        <v>4251</v>
      </c>
      <c r="C460" s="22" t="s">
        <v>4252</v>
      </c>
      <c r="D460" s="14" t="s">
        <v>139</v>
      </c>
      <c r="E460" s="22" t="s">
        <v>4363</v>
      </c>
      <c r="F460" s="12">
        <v>1</v>
      </c>
      <c r="G460" s="14" t="s">
        <v>3550</v>
      </c>
      <c r="H460" s="14" t="s">
        <v>441</v>
      </c>
      <c r="I460" s="23"/>
      <c r="J460" s="21" t="s">
        <v>4253</v>
      </c>
      <c r="K460" s="21" t="s">
        <v>110</v>
      </c>
      <c r="L460" s="21" t="s">
        <v>4254</v>
      </c>
      <c r="M460" s="17" t="s">
        <v>111</v>
      </c>
      <c r="N460" s="17" t="s">
        <v>4255</v>
      </c>
      <c r="O460" s="17" t="s">
        <v>84</v>
      </c>
      <c r="P460" t="str">
        <f t="shared" si="7"/>
        <v>堀江中中</v>
      </c>
    </row>
    <row r="461" spans="1:16" x14ac:dyDescent="0.2">
      <c r="A461" s="12">
        <v>2460</v>
      </c>
      <c r="B461" s="13" t="s">
        <v>4256</v>
      </c>
      <c r="C461" s="13" t="s">
        <v>4257</v>
      </c>
      <c r="D461" s="14" t="s">
        <v>139</v>
      </c>
      <c r="E461" s="13" t="s">
        <v>4363</v>
      </c>
      <c r="F461" s="16">
        <v>1</v>
      </c>
      <c r="G461" s="14" t="s">
        <v>3550</v>
      </c>
      <c r="H461" s="14" t="s">
        <v>441</v>
      </c>
      <c r="I461" s="14"/>
      <c r="J461" s="15" t="s">
        <v>381</v>
      </c>
      <c r="K461" s="15" t="s">
        <v>4258</v>
      </c>
      <c r="L461" s="17" t="s">
        <v>382</v>
      </c>
      <c r="M461" s="17" t="s">
        <v>4259</v>
      </c>
      <c r="N461" s="17" t="s">
        <v>4255</v>
      </c>
      <c r="O461" s="17" t="s">
        <v>84</v>
      </c>
      <c r="P461" t="str">
        <f t="shared" si="7"/>
        <v>堀江中中</v>
      </c>
    </row>
    <row r="462" spans="1:16" x14ac:dyDescent="0.2">
      <c r="A462" s="12">
        <v>2461</v>
      </c>
      <c r="B462" s="13" t="s">
        <v>326</v>
      </c>
      <c r="C462" s="13" t="s">
        <v>4260</v>
      </c>
      <c r="D462" s="14" t="s">
        <v>139</v>
      </c>
      <c r="E462" s="13" t="s">
        <v>4363</v>
      </c>
      <c r="F462" s="16">
        <v>1</v>
      </c>
      <c r="G462" s="14" t="s">
        <v>3550</v>
      </c>
      <c r="H462" s="14" t="s">
        <v>441</v>
      </c>
      <c r="I462" s="14"/>
      <c r="J462" s="15" t="s">
        <v>327</v>
      </c>
      <c r="K462" s="15" t="s">
        <v>4261</v>
      </c>
      <c r="L462" s="17" t="s">
        <v>328</v>
      </c>
      <c r="M462" s="17" t="s">
        <v>4262</v>
      </c>
      <c r="N462" s="17" t="s">
        <v>4263</v>
      </c>
      <c r="O462" s="17" t="s">
        <v>84</v>
      </c>
      <c r="P462" t="str">
        <f t="shared" si="7"/>
        <v>堀江中中</v>
      </c>
    </row>
    <row r="463" spans="1:16" x14ac:dyDescent="0.2">
      <c r="A463" s="12">
        <v>2462</v>
      </c>
      <c r="B463" s="13" t="s">
        <v>4264</v>
      </c>
      <c r="C463" s="13" t="s">
        <v>4265</v>
      </c>
      <c r="D463" s="14" t="s">
        <v>139</v>
      </c>
      <c r="E463" s="13" t="s">
        <v>4363</v>
      </c>
      <c r="F463" s="16">
        <v>1</v>
      </c>
      <c r="G463" s="14" t="s">
        <v>3550</v>
      </c>
      <c r="H463" s="14" t="s">
        <v>441</v>
      </c>
      <c r="I463" s="14"/>
      <c r="J463" s="15" t="s">
        <v>4266</v>
      </c>
      <c r="K463" s="15" t="s">
        <v>293</v>
      </c>
      <c r="L463" s="17" t="s">
        <v>4267</v>
      </c>
      <c r="M463" s="17" t="s">
        <v>286</v>
      </c>
      <c r="N463" s="17" t="s">
        <v>4268</v>
      </c>
      <c r="O463" s="17" t="s">
        <v>84</v>
      </c>
      <c r="P463" t="str">
        <f t="shared" si="7"/>
        <v>堀江中中</v>
      </c>
    </row>
    <row r="464" spans="1:16" x14ac:dyDescent="0.2">
      <c r="A464" s="12">
        <v>2463</v>
      </c>
      <c r="B464" s="13" t="s">
        <v>4269</v>
      </c>
      <c r="C464" s="13" t="s">
        <v>4270</v>
      </c>
      <c r="D464" s="14" t="s">
        <v>139</v>
      </c>
      <c r="E464" s="13" t="s">
        <v>4363</v>
      </c>
      <c r="F464" s="16">
        <v>1</v>
      </c>
      <c r="G464" s="14" t="s">
        <v>3550</v>
      </c>
      <c r="H464" s="14" t="s">
        <v>441</v>
      </c>
      <c r="I464" s="14"/>
      <c r="J464" s="15" t="s">
        <v>4271</v>
      </c>
      <c r="K464" s="15" t="s">
        <v>4272</v>
      </c>
      <c r="L464" s="17" t="s">
        <v>4273</v>
      </c>
      <c r="M464" s="17" t="s">
        <v>4274</v>
      </c>
      <c r="N464" s="17" t="s">
        <v>4275</v>
      </c>
      <c r="O464" s="17" t="s">
        <v>84</v>
      </c>
      <c r="P464" t="str">
        <f t="shared" si="7"/>
        <v>堀江中中</v>
      </c>
    </row>
    <row r="465" spans="1:16" x14ac:dyDescent="0.2">
      <c r="A465" s="12">
        <v>2464</v>
      </c>
      <c r="B465" s="13" t="s">
        <v>4276</v>
      </c>
      <c r="C465" s="13" t="s">
        <v>4277</v>
      </c>
      <c r="D465" s="14" t="s">
        <v>139</v>
      </c>
      <c r="E465" s="13" t="s">
        <v>4363</v>
      </c>
      <c r="F465" s="16">
        <v>1</v>
      </c>
      <c r="G465" s="14" t="s">
        <v>3550</v>
      </c>
      <c r="H465" s="14" t="s">
        <v>441</v>
      </c>
      <c r="I465" s="14"/>
      <c r="J465" s="15" t="s">
        <v>1950</v>
      </c>
      <c r="K465" s="15" t="s">
        <v>126</v>
      </c>
      <c r="L465" s="17" t="s">
        <v>1951</v>
      </c>
      <c r="M465" s="17" t="s">
        <v>127</v>
      </c>
      <c r="N465" s="17" t="s">
        <v>4278</v>
      </c>
      <c r="O465" s="17" t="s">
        <v>84</v>
      </c>
      <c r="P465" t="str">
        <f t="shared" si="7"/>
        <v>堀江中中</v>
      </c>
    </row>
    <row r="466" spans="1:16" x14ac:dyDescent="0.2">
      <c r="A466" s="12">
        <v>2465</v>
      </c>
      <c r="B466" s="13" t="s">
        <v>4279</v>
      </c>
      <c r="C466" s="13" t="s">
        <v>4265</v>
      </c>
      <c r="D466" s="14" t="s">
        <v>139</v>
      </c>
      <c r="E466" s="13" t="s">
        <v>4363</v>
      </c>
      <c r="F466" s="16">
        <v>1</v>
      </c>
      <c r="G466" s="14" t="s">
        <v>3550</v>
      </c>
      <c r="H466" s="14" t="s">
        <v>441</v>
      </c>
      <c r="I466" s="14"/>
      <c r="J466" s="15" t="s">
        <v>4280</v>
      </c>
      <c r="K466" s="15" t="s">
        <v>903</v>
      </c>
      <c r="L466" s="17" t="s">
        <v>4281</v>
      </c>
      <c r="M466" s="17" t="s">
        <v>905</v>
      </c>
      <c r="N466" s="17" t="s">
        <v>4282</v>
      </c>
      <c r="O466" s="17" t="s">
        <v>84</v>
      </c>
      <c r="P466" t="str">
        <f t="shared" si="7"/>
        <v>堀江中中</v>
      </c>
    </row>
    <row r="467" spans="1:16" x14ac:dyDescent="0.2">
      <c r="A467" s="12">
        <v>2466</v>
      </c>
      <c r="B467" s="13" t="s">
        <v>4283</v>
      </c>
      <c r="C467" s="13" t="s">
        <v>655</v>
      </c>
      <c r="D467" s="14" t="s">
        <v>139</v>
      </c>
      <c r="E467" s="13" t="s">
        <v>4363</v>
      </c>
      <c r="F467" s="16">
        <v>1</v>
      </c>
      <c r="G467" s="14" t="s">
        <v>3550</v>
      </c>
      <c r="H467" s="14" t="s">
        <v>441</v>
      </c>
      <c r="I467" s="14"/>
      <c r="J467" s="15" t="s">
        <v>411</v>
      </c>
      <c r="K467" s="15" t="s">
        <v>722</v>
      </c>
      <c r="L467" s="17" t="s">
        <v>412</v>
      </c>
      <c r="M467" s="17" t="s">
        <v>724</v>
      </c>
      <c r="N467" s="17" t="s">
        <v>4284</v>
      </c>
      <c r="O467" s="17" t="s">
        <v>84</v>
      </c>
      <c r="P467" t="str">
        <f t="shared" si="7"/>
        <v>堀江中中</v>
      </c>
    </row>
    <row r="468" spans="1:16" x14ac:dyDescent="0.2">
      <c r="A468" s="12">
        <v>2467</v>
      </c>
      <c r="B468" s="13" t="s">
        <v>326</v>
      </c>
      <c r="C468" s="13" t="s">
        <v>4285</v>
      </c>
      <c r="D468" s="14" t="s">
        <v>139</v>
      </c>
      <c r="E468" s="13" t="s">
        <v>4363</v>
      </c>
      <c r="F468" s="16">
        <v>1</v>
      </c>
      <c r="G468" s="14" t="s">
        <v>3550</v>
      </c>
      <c r="H468" s="14" t="s">
        <v>441</v>
      </c>
      <c r="I468" s="14"/>
      <c r="J468" s="15" t="s">
        <v>327</v>
      </c>
      <c r="K468" s="15" t="s">
        <v>4286</v>
      </c>
      <c r="L468" s="17" t="s">
        <v>328</v>
      </c>
      <c r="M468" s="17" t="s">
        <v>4287</v>
      </c>
      <c r="N468" s="17" t="s">
        <v>4288</v>
      </c>
      <c r="O468" s="17" t="s">
        <v>84</v>
      </c>
      <c r="P468" t="str">
        <f t="shared" si="7"/>
        <v>堀江中中</v>
      </c>
    </row>
    <row r="469" spans="1:16" x14ac:dyDescent="0.2">
      <c r="A469" s="12">
        <v>2468</v>
      </c>
      <c r="B469" s="13" t="s">
        <v>4289</v>
      </c>
      <c r="C469" s="13" t="s">
        <v>4290</v>
      </c>
      <c r="D469" s="14" t="s">
        <v>139</v>
      </c>
      <c r="E469" s="13" t="s">
        <v>4363</v>
      </c>
      <c r="F469" s="16">
        <v>1</v>
      </c>
      <c r="G469" s="14" t="s">
        <v>3550</v>
      </c>
      <c r="H469" s="14" t="s">
        <v>441</v>
      </c>
      <c r="I469" s="14"/>
      <c r="J469" s="15" t="s">
        <v>4291</v>
      </c>
      <c r="K469" s="15" t="s">
        <v>150</v>
      </c>
      <c r="L469" s="17" t="s">
        <v>4292</v>
      </c>
      <c r="M469" s="17" t="s">
        <v>151</v>
      </c>
      <c r="N469" s="17" t="s">
        <v>4293</v>
      </c>
      <c r="O469" s="17" t="s">
        <v>84</v>
      </c>
      <c r="P469" t="str">
        <f t="shared" si="7"/>
        <v>堀江中中</v>
      </c>
    </row>
    <row r="470" spans="1:16" x14ac:dyDescent="0.2">
      <c r="A470" s="12">
        <v>2469</v>
      </c>
      <c r="B470" s="13" t="s">
        <v>3709</v>
      </c>
      <c r="C470" s="13" t="s">
        <v>4294</v>
      </c>
      <c r="D470" s="14" t="s">
        <v>139</v>
      </c>
      <c r="E470" s="13" t="s">
        <v>4363</v>
      </c>
      <c r="F470" s="16">
        <v>1</v>
      </c>
      <c r="G470" s="14" t="s">
        <v>3550</v>
      </c>
      <c r="H470" s="14" t="s">
        <v>441</v>
      </c>
      <c r="I470" s="14"/>
      <c r="J470" s="15" t="s">
        <v>4295</v>
      </c>
      <c r="K470" s="15" t="s">
        <v>279</v>
      </c>
      <c r="L470" s="17" t="s">
        <v>3713</v>
      </c>
      <c r="M470" s="17" t="s">
        <v>280</v>
      </c>
      <c r="N470" s="17" t="s">
        <v>4296</v>
      </c>
      <c r="O470" s="17" t="s">
        <v>84</v>
      </c>
      <c r="P470" t="str">
        <f t="shared" si="7"/>
        <v>堀江中中</v>
      </c>
    </row>
    <row r="471" spans="1:16" x14ac:dyDescent="0.2">
      <c r="A471" s="12">
        <v>2470</v>
      </c>
      <c r="B471" s="13" t="s">
        <v>4297</v>
      </c>
      <c r="C471" s="13" t="s">
        <v>4298</v>
      </c>
      <c r="D471" s="14" t="s">
        <v>139</v>
      </c>
      <c r="E471" s="13" t="s">
        <v>4363</v>
      </c>
      <c r="F471" s="16">
        <v>2</v>
      </c>
      <c r="G471" s="14" t="s">
        <v>3550</v>
      </c>
      <c r="H471" s="14" t="s">
        <v>441</v>
      </c>
      <c r="I471" s="14"/>
      <c r="J471" s="15" t="s">
        <v>4299</v>
      </c>
      <c r="K471" s="15" t="s">
        <v>4300</v>
      </c>
      <c r="L471" s="17" t="s">
        <v>4301</v>
      </c>
      <c r="M471" s="17" t="s">
        <v>4302</v>
      </c>
      <c r="N471" s="17" t="s">
        <v>2088</v>
      </c>
      <c r="O471" s="17" t="s">
        <v>84</v>
      </c>
      <c r="P471" t="str">
        <f t="shared" si="7"/>
        <v>堀江中中</v>
      </c>
    </row>
    <row r="472" spans="1:16" x14ac:dyDescent="0.2">
      <c r="A472" s="12">
        <v>2471</v>
      </c>
      <c r="B472" s="22" t="s">
        <v>4303</v>
      </c>
      <c r="C472" s="22" t="s">
        <v>4304</v>
      </c>
      <c r="D472" s="14" t="s">
        <v>139</v>
      </c>
      <c r="E472" s="22" t="s">
        <v>4356</v>
      </c>
      <c r="F472" s="12">
        <v>1</v>
      </c>
      <c r="G472" s="14" t="s">
        <v>3550</v>
      </c>
      <c r="H472" s="14" t="s">
        <v>441</v>
      </c>
      <c r="I472" s="23"/>
      <c r="J472" s="21" t="s">
        <v>4305</v>
      </c>
      <c r="K472" s="21" t="s">
        <v>89</v>
      </c>
      <c r="L472" s="17" t="s">
        <v>4306</v>
      </c>
      <c r="M472" s="17" t="s">
        <v>91</v>
      </c>
      <c r="N472" s="17" t="s">
        <v>4307</v>
      </c>
      <c r="O472" s="17" t="s">
        <v>84</v>
      </c>
      <c r="P472" t="str">
        <f t="shared" si="7"/>
        <v>東海大浦安中中</v>
      </c>
    </row>
    <row r="473" spans="1:16" x14ac:dyDescent="0.2">
      <c r="A473" s="12">
        <v>2472</v>
      </c>
      <c r="B473" s="13" t="s">
        <v>4308</v>
      </c>
      <c r="C473" s="13" t="s">
        <v>4309</v>
      </c>
      <c r="D473" s="14" t="s">
        <v>139</v>
      </c>
      <c r="E473" s="13" t="s">
        <v>4347</v>
      </c>
      <c r="F473" s="16">
        <v>1</v>
      </c>
      <c r="G473" s="14" t="s">
        <v>3550</v>
      </c>
      <c r="H473" s="14" t="s">
        <v>441</v>
      </c>
      <c r="I473" s="14"/>
      <c r="J473" s="15" t="s">
        <v>4310</v>
      </c>
      <c r="K473" s="15" t="s">
        <v>4311</v>
      </c>
      <c r="L473" s="17" t="s">
        <v>4312</v>
      </c>
      <c r="M473" s="17" t="s">
        <v>267</v>
      </c>
      <c r="N473" s="17" t="s">
        <v>4313</v>
      </c>
      <c r="O473" s="17" t="s">
        <v>84</v>
      </c>
      <c r="P473" t="str">
        <f t="shared" si="7"/>
        <v>市川五中中</v>
      </c>
    </row>
    <row r="474" spans="1:16" x14ac:dyDescent="0.2">
      <c r="A474" s="12">
        <v>2473</v>
      </c>
      <c r="B474" s="13" t="s">
        <v>4314</v>
      </c>
      <c r="C474" s="13" t="s">
        <v>4315</v>
      </c>
      <c r="D474" s="14" t="s">
        <v>139</v>
      </c>
      <c r="E474" s="13" t="s">
        <v>4347</v>
      </c>
      <c r="F474" s="16">
        <v>1</v>
      </c>
      <c r="G474" s="14" t="s">
        <v>3550</v>
      </c>
      <c r="H474" s="14" t="s">
        <v>441</v>
      </c>
      <c r="I474" s="14"/>
      <c r="J474" s="15" t="s">
        <v>4316</v>
      </c>
      <c r="K474" s="15" t="s">
        <v>4317</v>
      </c>
      <c r="L474" s="17" t="s">
        <v>4318</v>
      </c>
      <c r="M474" s="17" t="s">
        <v>4319</v>
      </c>
      <c r="N474" s="17" t="s">
        <v>4320</v>
      </c>
      <c r="O474" s="17" t="s">
        <v>84</v>
      </c>
      <c r="P474" t="str">
        <f t="shared" si="7"/>
        <v>市川五中中</v>
      </c>
    </row>
    <row r="475" spans="1:16" x14ac:dyDescent="0.2">
      <c r="A475" s="12">
        <v>2474</v>
      </c>
      <c r="B475" s="13" t="s">
        <v>4321</v>
      </c>
      <c r="C475" s="13" t="s">
        <v>4322</v>
      </c>
      <c r="D475" s="14" t="s">
        <v>139</v>
      </c>
      <c r="E475" s="13" t="s">
        <v>4347</v>
      </c>
      <c r="F475" s="16">
        <v>1</v>
      </c>
      <c r="G475" s="14" t="s">
        <v>3550</v>
      </c>
      <c r="H475" s="14" t="s">
        <v>441</v>
      </c>
      <c r="I475" s="14"/>
      <c r="J475" s="15" t="s">
        <v>4323</v>
      </c>
      <c r="K475" s="15" t="s">
        <v>4324</v>
      </c>
      <c r="L475" s="17" t="s">
        <v>4325</v>
      </c>
      <c r="M475" s="17" t="s">
        <v>4326</v>
      </c>
      <c r="N475" s="17" t="s">
        <v>4327</v>
      </c>
      <c r="O475" s="17" t="s">
        <v>84</v>
      </c>
      <c r="P475" t="str">
        <f t="shared" si="7"/>
        <v>市川五中中</v>
      </c>
    </row>
    <row r="476" spans="1:16" x14ac:dyDescent="0.2">
      <c r="A476" s="12">
        <v>2475</v>
      </c>
      <c r="B476" s="13" t="s">
        <v>1484</v>
      </c>
      <c r="C476" s="13" t="s">
        <v>4328</v>
      </c>
      <c r="D476" s="14" t="s">
        <v>139</v>
      </c>
      <c r="E476" s="13" t="s">
        <v>4347</v>
      </c>
      <c r="F476" s="16">
        <v>1</v>
      </c>
      <c r="G476" s="14" t="s">
        <v>3550</v>
      </c>
      <c r="H476" s="14" t="s">
        <v>441</v>
      </c>
      <c r="I476" s="14"/>
      <c r="J476" s="15" t="s">
        <v>3731</v>
      </c>
      <c r="K476" s="15" t="s">
        <v>4329</v>
      </c>
      <c r="L476" s="17" t="s">
        <v>475</v>
      </c>
      <c r="M476" s="17" t="s">
        <v>4330</v>
      </c>
      <c r="N476" s="17" t="s">
        <v>3661</v>
      </c>
      <c r="O476" s="17" t="s">
        <v>84</v>
      </c>
      <c r="P476" t="str">
        <f t="shared" si="7"/>
        <v>市川五中中</v>
      </c>
    </row>
    <row r="477" spans="1:16" x14ac:dyDescent="0.2">
      <c r="A477" s="12">
        <v>2476</v>
      </c>
      <c r="B477" s="17" t="s">
        <v>4331</v>
      </c>
      <c r="C477" s="17" t="s">
        <v>4332</v>
      </c>
      <c r="D477" s="14" t="s">
        <v>139</v>
      </c>
      <c r="E477" s="15" t="s">
        <v>4347</v>
      </c>
      <c r="F477" s="16">
        <v>1</v>
      </c>
      <c r="G477" s="14" t="s">
        <v>3550</v>
      </c>
      <c r="H477" s="14" t="s">
        <v>441</v>
      </c>
      <c r="I477" s="17"/>
      <c r="J477" s="15" t="s">
        <v>4333</v>
      </c>
      <c r="K477" s="17" t="s">
        <v>4334</v>
      </c>
      <c r="L477" s="17" t="s">
        <v>1710</v>
      </c>
      <c r="M477" s="17" t="s">
        <v>1587</v>
      </c>
      <c r="N477" s="17" t="s">
        <v>4335</v>
      </c>
      <c r="O477" s="17" t="s">
        <v>84</v>
      </c>
      <c r="P477" t="str">
        <f t="shared" si="7"/>
        <v>市川五中中</v>
      </c>
    </row>
    <row r="478" spans="1:16" x14ac:dyDescent="0.2">
      <c r="A478" s="12">
        <v>2477</v>
      </c>
      <c r="B478" s="17" t="s">
        <v>4336</v>
      </c>
      <c r="C478" s="17" t="s">
        <v>288</v>
      </c>
      <c r="D478" s="14" t="s">
        <v>139</v>
      </c>
      <c r="E478" s="15" t="s">
        <v>4347</v>
      </c>
      <c r="F478" s="16">
        <v>1</v>
      </c>
      <c r="G478" s="14" t="s">
        <v>3550</v>
      </c>
      <c r="H478" s="14" t="s">
        <v>441</v>
      </c>
      <c r="I478" s="17"/>
      <c r="J478" s="15" t="s">
        <v>4337</v>
      </c>
      <c r="K478" s="17" t="s">
        <v>4174</v>
      </c>
      <c r="L478" s="17" t="s">
        <v>2129</v>
      </c>
      <c r="M478" s="17" t="s">
        <v>111</v>
      </c>
      <c r="N478" s="17" t="s">
        <v>3733</v>
      </c>
      <c r="O478" s="17" t="s">
        <v>84</v>
      </c>
      <c r="P478" t="str">
        <f t="shared" si="7"/>
        <v>市川五中中</v>
      </c>
    </row>
    <row r="479" spans="1:16" x14ac:dyDescent="0.2">
      <c r="A479" s="12">
        <v>2478</v>
      </c>
      <c r="B479" s="17" t="s">
        <v>4338</v>
      </c>
      <c r="C479" s="17" t="s">
        <v>4339</v>
      </c>
      <c r="D479" s="14" t="s">
        <v>139</v>
      </c>
      <c r="E479" s="15" t="s">
        <v>4357</v>
      </c>
      <c r="F479" s="16">
        <v>1</v>
      </c>
      <c r="G479" s="14" t="s">
        <v>3550</v>
      </c>
      <c r="H479" s="14" t="s">
        <v>441</v>
      </c>
      <c r="I479" s="17"/>
      <c r="J479" s="15" t="s">
        <v>318</v>
      </c>
      <c r="K479" s="17" t="s">
        <v>4340</v>
      </c>
      <c r="L479" s="17" t="s">
        <v>319</v>
      </c>
      <c r="M479" s="17" t="s">
        <v>4341</v>
      </c>
      <c r="N479" s="17" t="s">
        <v>3433</v>
      </c>
      <c r="O479" s="17" t="s">
        <v>84</v>
      </c>
      <c r="P479" t="str">
        <f t="shared" si="7"/>
        <v>日の出中中</v>
      </c>
    </row>
    <row r="480" spans="1:16" x14ac:dyDescent="0.2">
      <c r="A480" s="12">
        <v>2479</v>
      </c>
      <c r="B480" s="17" t="s">
        <v>4471</v>
      </c>
      <c r="C480" s="17" t="s">
        <v>4472</v>
      </c>
      <c r="D480" s="14" t="s">
        <v>139</v>
      </c>
      <c r="E480" s="15" t="s">
        <v>4359</v>
      </c>
      <c r="F480" s="16">
        <v>1</v>
      </c>
      <c r="G480" s="14" t="s">
        <v>4450</v>
      </c>
      <c r="H480" s="14" t="s">
        <v>441</v>
      </c>
      <c r="I480" s="17"/>
      <c r="J480" s="15" t="s">
        <v>3771</v>
      </c>
      <c r="K480" s="17" t="s">
        <v>4473</v>
      </c>
      <c r="L480" s="17" t="s">
        <v>3772</v>
      </c>
      <c r="M480" s="17" t="s">
        <v>4474</v>
      </c>
      <c r="N480" s="17" t="s">
        <v>4475</v>
      </c>
      <c r="O480" s="17" t="s">
        <v>84</v>
      </c>
      <c r="P480" t="str">
        <f t="shared" si="7"/>
        <v>入船中中</v>
      </c>
    </row>
    <row r="481" spans="1:16" x14ac:dyDescent="0.2">
      <c r="A481" s="12">
        <v>2480</v>
      </c>
      <c r="B481" s="17" t="s">
        <v>4421</v>
      </c>
      <c r="C481" s="17" t="s">
        <v>4476</v>
      </c>
      <c r="D481" s="14" t="s">
        <v>139</v>
      </c>
      <c r="E481" s="15" t="s">
        <v>4359</v>
      </c>
      <c r="F481" s="16">
        <v>1</v>
      </c>
      <c r="G481" s="14" t="s">
        <v>4450</v>
      </c>
      <c r="H481" s="14" t="s">
        <v>441</v>
      </c>
      <c r="I481" s="17"/>
      <c r="J481" s="15" t="s">
        <v>1047</v>
      </c>
      <c r="K481" s="17" t="s">
        <v>293</v>
      </c>
      <c r="L481" s="17" t="s">
        <v>1048</v>
      </c>
      <c r="M481" s="17" t="s">
        <v>286</v>
      </c>
      <c r="N481" s="17" t="s">
        <v>4477</v>
      </c>
      <c r="O481" s="17" t="s">
        <v>84</v>
      </c>
      <c r="P481" t="str">
        <f t="shared" si="7"/>
        <v>入船中中</v>
      </c>
    </row>
    <row r="482" spans="1:16" x14ac:dyDescent="0.2">
      <c r="A482" s="12">
        <v>2481</v>
      </c>
      <c r="B482" s="17" t="s">
        <v>4478</v>
      </c>
      <c r="C482" s="17" t="s">
        <v>4479</v>
      </c>
      <c r="D482" s="14" t="s">
        <v>139</v>
      </c>
      <c r="E482" s="15" t="s">
        <v>4359</v>
      </c>
      <c r="F482" s="16">
        <v>1</v>
      </c>
      <c r="G482" s="14" t="s">
        <v>4450</v>
      </c>
      <c r="H482" s="14" t="s">
        <v>441</v>
      </c>
      <c r="I482" s="17"/>
      <c r="J482" s="15" t="s">
        <v>4379</v>
      </c>
      <c r="K482" s="17" t="s">
        <v>87</v>
      </c>
      <c r="L482" s="17" t="s">
        <v>4480</v>
      </c>
      <c r="M482" s="17" t="s">
        <v>2261</v>
      </c>
      <c r="N482" s="17" t="s">
        <v>3661</v>
      </c>
      <c r="O482" s="17" t="s">
        <v>84</v>
      </c>
      <c r="P482" t="str">
        <f t="shared" si="7"/>
        <v>入船中中</v>
      </c>
    </row>
    <row r="483" spans="1:16" x14ac:dyDescent="0.2">
      <c r="A483" s="12">
        <v>2482</v>
      </c>
      <c r="B483" s="17" t="s">
        <v>4481</v>
      </c>
      <c r="C483" s="17" t="s">
        <v>4482</v>
      </c>
      <c r="D483" s="14" t="s">
        <v>139</v>
      </c>
      <c r="E483" s="15" t="s">
        <v>4359</v>
      </c>
      <c r="F483" s="16">
        <v>1</v>
      </c>
      <c r="G483" s="14" t="s">
        <v>4450</v>
      </c>
      <c r="H483" s="14" t="s">
        <v>441</v>
      </c>
      <c r="I483" s="17"/>
      <c r="J483" s="15" t="s">
        <v>4483</v>
      </c>
      <c r="K483" s="17" t="s">
        <v>4401</v>
      </c>
      <c r="L483" s="17" t="s">
        <v>4484</v>
      </c>
      <c r="M483" s="17" t="s">
        <v>4420</v>
      </c>
      <c r="N483" s="17" t="s">
        <v>4485</v>
      </c>
      <c r="O483" s="17" t="s">
        <v>84</v>
      </c>
      <c r="P483" t="str">
        <f t="shared" si="7"/>
        <v>入船中中</v>
      </c>
    </row>
    <row r="484" spans="1:16" x14ac:dyDescent="0.2">
      <c r="A484" s="12">
        <v>2483</v>
      </c>
      <c r="B484" s="17" t="s">
        <v>4486</v>
      </c>
      <c r="C484" s="17" t="s">
        <v>4487</v>
      </c>
      <c r="D484" s="14" t="s">
        <v>139</v>
      </c>
      <c r="E484" s="15" t="s">
        <v>3554</v>
      </c>
      <c r="F484" s="16">
        <v>1</v>
      </c>
      <c r="G484" s="14" t="s">
        <v>4488</v>
      </c>
      <c r="H484" s="14" t="s">
        <v>441</v>
      </c>
      <c r="I484" s="17"/>
      <c r="J484" s="15" t="s">
        <v>4489</v>
      </c>
      <c r="K484" s="17" t="s">
        <v>4490</v>
      </c>
      <c r="L484" s="17" t="s">
        <v>4491</v>
      </c>
      <c r="M484" s="17" t="s">
        <v>4492</v>
      </c>
      <c r="N484" s="17" t="s">
        <v>4493</v>
      </c>
      <c r="O484" s="17" t="s">
        <v>84</v>
      </c>
      <c r="P484" t="str">
        <f t="shared" si="7"/>
        <v>市川中中</v>
      </c>
    </row>
    <row r="485" spans="1:16" x14ac:dyDescent="0.2">
      <c r="A485" s="12">
        <v>2484</v>
      </c>
      <c r="B485" s="17" t="s">
        <v>4494</v>
      </c>
      <c r="C485" s="17" t="s">
        <v>4495</v>
      </c>
      <c r="D485" s="14" t="s">
        <v>139</v>
      </c>
      <c r="E485" s="15" t="s">
        <v>4362</v>
      </c>
      <c r="F485" s="16">
        <v>2</v>
      </c>
      <c r="G485" s="14" t="s">
        <v>4496</v>
      </c>
      <c r="H485" s="14" t="s">
        <v>441</v>
      </c>
      <c r="I485" s="17"/>
      <c r="J485" s="15" t="s">
        <v>4497</v>
      </c>
      <c r="K485" s="17" t="s">
        <v>4498</v>
      </c>
      <c r="L485" s="17" t="s">
        <v>4499</v>
      </c>
      <c r="M485" s="17" t="s">
        <v>968</v>
      </c>
      <c r="N485" s="17" t="s">
        <v>1751</v>
      </c>
      <c r="O485" s="17" t="s">
        <v>84</v>
      </c>
      <c r="P485" t="str">
        <f t="shared" si="7"/>
        <v>福栄中中</v>
      </c>
    </row>
    <row r="486" spans="1:16" x14ac:dyDescent="0.2">
      <c r="A486" s="12">
        <v>2485</v>
      </c>
      <c r="B486" s="17" t="s">
        <v>4500</v>
      </c>
      <c r="C486" s="17" t="s">
        <v>4501</v>
      </c>
      <c r="D486" s="14" t="s">
        <v>139</v>
      </c>
      <c r="E486" s="15" t="s">
        <v>4362</v>
      </c>
      <c r="F486" s="16">
        <v>1</v>
      </c>
      <c r="G486" s="14" t="s">
        <v>4496</v>
      </c>
      <c r="H486" s="14" t="s">
        <v>441</v>
      </c>
      <c r="I486" s="17"/>
      <c r="J486" s="15" t="s">
        <v>4502</v>
      </c>
      <c r="K486" s="17" t="s">
        <v>4503</v>
      </c>
      <c r="L486" s="17" t="s">
        <v>1910</v>
      </c>
      <c r="M486" s="17" t="s">
        <v>4504</v>
      </c>
      <c r="N486" s="17" t="s">
        <v>4505</v>
      </c>
      <c r="O486" s="17" t="s">
        <v>84</v>
      </c>
      <c r="P486" t="str">
        <f t="shared" si="7"/>
        <v>福栄中中</v>
      </c>
    </row>
    <row r="487" spans="1:16" x14ac:dyDescent="0.2">
      <c r="A487" s="12">
        <v>2486</v>
      </c>
      <c r="B487" s="17" t="s">
        <v>4506</v>
      </c>
      <c r="C487" s="17" t="s">
        <v>4507</v>
      </c>
      <c r="D487" s="14" t="s">
        <v>139</v>
      </c>
      <c r="E487" s="15" t="s">
        <v>4362</v>
      </c>
      <c r="F487" s="16">
        <v>1</v>
      </c>
      <c r="G487" s="14" t="s">
        <v>4496</v>
      </c>
      <c r="H487" s="14" t="s">
        <v>441</v>
      </c>
      <c r="I487" s="17"/>
      <c r="J487" s="15" t="s">
        <v>4508</v>
      </c>
      <c r="K487" s="17" t="s">
        <v>4509</v>
      </c>
      <c r="L487" s="17" t="s">
        <v>4510</v>
      </c>
      <c r="M487" s="17" t="s">
        <v>2292</v>
      </c>
      <c r="N487" s="17" t="s">
        <v>4313</v>
      </c>
      <c r="O487" s="17" t="s">
        <v>84</v>
      </c>
      <c r="P487" t="str">
        <f t="shared" si="7"/>
        <v>福栄中中</v>
      </c>
    </row>
    <row r="488" spans="1:16" x14ac:dyDescent="0.2">
      <c r="A488" s="12">
        <v>2487</v>
      </c>
      <c r="B488" s="17" t="s">
        <v>4511</v>
      </c>
      <c r="C488" s="17" t="s">
        <v>4512</v>
      </c>
      <c r="D488" s="14" t="s">
        <v>139</v>
      </c>
      <c r="E488" s="15" t="s">
        <v>4362</v>
      </c>
      <c r="F488" s="16">
        <v>1</v>
      </c>
      <c r="G488" s="14" t="s">
        <v>4496</v>
      </c>
      <c r="H488" s="14" t="s">
        <v>441</v>
      </c>
      <c r="I488" s="17"/>
      <c r="J488" s="15" t="s">
        <v>4513</v>
      </c>
      <c r="K488" s="17" t="s">
        <v>4514</v>
      </c>
      <c r="L488" s="17" t="s">
        <v>4515</v>
      </c>
      <c r="M488" s="17" t="s">
        <v>4516</v>
      </c>
      <c r="N488" s="17" t="s">
        <v>4517</v>
      </c>
      <c r="O488" s="17" t="s">
        <v>84</v>
      </c>
      <c r="P488" t="str">
        <f t="shared" si="7"/>
        <v>福栄中中</v>
      </c>
    </row>
    <row r="489" spans="1:16" x14ac:dyDescent="0.2">
      <c r="A489" s="12">
        <v>2488</v>
      </c>
      <c r="B489" s="17" t="s">
        <v>4518</v>
      </c>
      <c r="C489" s="17" t="s">
        <v>4519</v>
      </c>
      <c r="D489" s="14" t="s">
        <v>139</v>
      </c>
      <c r="E489" s="15" t="s">
        <v>4362</v>
      </c>
      <c r="F489" s="16">
        <v>1</v>
      </c>
      <c r="G489" s="14" t="s">
        <v>4496</v>
      </c>
      <c r="H489" s="14" t="s">
        <v>441</v>
      </c>
      <c r="I489" s="17"/>
      <c r="J489" s="15" t="s">
        <v>4520</v>
      </c>
      <c r="K489" s="17" t="s">
        <v>4521</v>
      </c>
      <c r="L489" s="17" t="s">
        <v>4522</v>
      </c>
      <c r="M489" s="17" t="s">
        <v>2141</v>
      </c>
      <c r="N489" s="17" t="s">
        <v>4523</v>
      </c>
      <c r="O489" s="17" t="s">
        <v>84</v>
      </c>
      <c r="P489" t="str">
        <f t="shared" si="7"/>
        <v>福栄中中</v>
      </c>
    </row>
    <row r="490" spans="1:16" x14ac:dyDescent="0.2">
      <c r="A490" s="12">
        <v>2489</v>
      </c>
      <c r="B490" s="17" t="s">
        <v>4524</v>
      </c>
      <c r="C490" s="17" t="s">
        <v>4525</v>
      </c>
      <c r="D490" s="14" t="s">
        <v>139</v>
      </c>
      <c r="E490" s="15" t="s">
        <v>4362</v>
      </c>
      <c r="F490" s="16">
        <v>1</v>
      </c>
      <c r="G490" s="14" t="s">
        <v>4496</v>
      </c>
      <c r="H490" s="14" t="s">
        <v>441</v>
      </c>
      <c r="I490" s="17"/>
      <c r="J490" s="15" t="s">
        <v>4526</v>
      </c>
      <c r="K490" s="17" t="s">
        <v>4527</v>
      </c>
      <c r="L490" s="17" t="s">
        <v>1692</v>
      </c>
      <c r="M490" s="17" t="s">
        <v>105</v>
      </c>
      <c r="N490" s="17" t="s">
        <v>3836</v>
      </c>
      <c r="O490" s="17" t="s">
        <v>84</v>
      </c>
      <c r="P490" t="str">
        <f t="shared" si="7"/>
        <v>福栄中中</v>
      </c>
    </row>
    <row r="491" spans="1:16" x14ac:dyDescent="0.2">
      <c r="A491" s="12">
        <v>2490</v>
      </c>
      <c r="B491" s="17" t="s">
        <v>882</v>
      </c>
      <c r="C491" s="17" t="s">
        <v>4528</v>
      </c>
      <c r="D491" s="14" t="s">
        <v>139</v>
      </c>
      <c r="E491" s="15" t="s">
        <v>4362</v>
      </c>
      <c r="F491" s="16">
        <v>1</v>
      </c>
      <c r="G491" s="14" t="s">
        <v>4496</v>
      </c>
      <c r="H491" s="14" t="s">
        <v>441</v>
      </c>
      <c r="I491" s="17"/>
      <c r="J491" s="15" t="s">
        <v>4529</v>
      </c>
      <c r="K491" s="17" t="s">
        <v>4530</v>
      </c>
      <c r="L491" s="17" t="s">
        <v>4531</v>
      </c>
      <c r="M491" s="17" t="s">
        <v>352</v>
      </c>
      <c r="N491" s="17" t="s">
        <v>3987</v>
      </c>
      <c r="O491" s="17" t="s">
        <v>84</v>
      </c>
      <c r="P491" t="str">
        <f t="shared" si="7"/>
        <v>福栄中中</v>
      </c>
    </row>
    <row r="492" spans="1:16" x14ac:dyDescent="0.2">
      <c r="A492" s="12">
        <v>2491</v>
      </c>
      <c r="B492" s="17" t="s">
        <v>4532</v>
      </c>
      <c r="C492" s="17" t="s">
        <v>4533</v>
      </c>
      <c r="D492" s="14" t="s">
        <v>139</v>
      </c>
      <c r="E492" s="15" t="s">
        <v>4362</v>
      </c>
      <c r="F492" s="16">
        <v>1</v>
      </c>
      <c r="G492" s="14" t="s">
        <v>4496</v>
      </c>
      <c r="H492" s="14" t="s">
        <v>441</v>
      </c>
      <c r="I492" s="17"/>
      <c r="J492" s="15" t="s">
        <v>4534</v>
      </c>
      <c r="K492" s="17" t="s">
        <v>4535</v>
      </c>
      <c r="L492" s="17" t="s">
        <v>90</v>
      </c>
      <c r="M492" s="17" t="s">
        <v>4536</v>
      </c>
      <c r="N492" s="17" t="s">
        <v>4537</v>
      </c>
      <c r="O492" s="17" t="s">
        <v>84</v>
      </c>
      <c r="P492" t="str">
        <f t="shared" si="7"/>
        <v>福栄中中</v>
      </c>
    </row>
    <row r="493" spans="1:16" x14ac:dyDescent="0.2">
      <c r="A493" s="12">
        <v>2492</v>
      </c>
      <c r="B493" s="17" t="s">
        <v>204</v>
      </c>
      <c r="C493" s="17" t="s">
        <v>4538</v>
      </c>
      <c r="D493" s="14" t="s">
        <v>139</v>
      </c>
      <c r="E493" s="15" t="s">
        <v>4362</v>
      </c>
      <c r="F493" s="16">
        <v>1</v>
      </c>
      <c r="G493" s="14" t="s">
        <v>4496</v>
      </c>
      <c r="H493" s="14" t="s">
        <v>441</v>
      </c>
      <c r="I493" s="17"/>
      <c r="J493" s="15" t="s">
        <v>3914</v>
      </c>
      <c r="K493" s="17" t="s">
        <v>4539</v>
      </c>
      <c r="L493" s="17" t="s">
        <v>135</v>
      </c>
      <c r="M493" s="17" t="s">
        <v>4540</v>
      </c>
      <c r="N493" s="17" t="s">
        <v>4416</v>
      </c>
      <c r="O493" s="17" t="s">
        <v>84</v>
      </c>
      <c r="P493" t="str">
        <f t="shared" si="7"/>
        <v>福栄中中</v>
      </c>
    </row>
    <row r="494" spans="1:16" x14ac:dyDescent="0.2">
      <c r="A494" s="12">
        <v>2493</v>
      </c>
      <c r="B494" s="17" t="s">
        <v>4541</v>
      </c>
      <c r="C494" s="17" t="s">
        <v>4542</v>
      </c>
      <c r="D494" s="14" t="s">
        <v>139</v>
      </c>
      <c r="E494" s="15" t="s">
        <v>4362</v>
      </c>
      <c r="F494" s="16">
        <v>1</v>
      </c>
      <c r="G494" s="14" t="s">
        <v>4496</v>
      </c>
      <c r="H494" s="14" t="s">
        <v>441</v>
      </c>
      <c r="I494" s="17"/>
      <c r="J494" s="15" t="s">
        <v>4543</v>
      </c>
      <c r="K494" s="17" t="s">
        <v>4544</v>
      </c>
      <c r="L494" s="17" t="s">
        <v>4545</v>
      </c>
      <c r="M494" s="17" t="s">
        <v>115</v>
      </c>
      <c r="N494" s="17" t="s">
        <v>4546</v>
      </c>
      <c r="O494" s="17" t="s">
        <v>84</v>
      </c>
      <c r="P494" t="str">
        <f t="shared" si="7"/>
        <v>福栄中中</v>
      </c>
    </row>
    <row r="495" spans="1:16" x14ac:dyDescent="0.2">
      <c r="A495" s="12">
        <v>2494</v>
      </c>
      <c r="B495" s="17" t="s">
        <v>4547</v>
      </c>
      <c r="C495" s="17" t="s">
        <v>4439</v>
      </c>
      <c r="D495" s="14" t="s">
        <v>139</v>
      </c>
      <c r="E495" s="15" t="s">
        <v>4362</v>
      </c>
      <c r="F495" s="16">
        <v>1</v>
      </c>
      <c r="G495" s="14" t="s">
        <v>4496</v>
      </c>
      <c r="H495" s="14" t="s">
        <v>441</v>
      </c>
      <c r="I495" s="17"/>
      <c r="J495" s="15" t="s">
        <v>4548</v>
      </c>
      <c r="K495" s="17" t="s">
        <v>4174</v>
      </c>
      <c r="L495" s="17" t="s">
        <v>568</v>
      </c>
      <c r="M495" s="17" t="s">
        <v>111</v>
      </c>
      <c r="N495" s="17" t="s">
        <v>4250</v>
      </c>
      <c r="O495" s="17" t="s">
        <v>84</v>
      </c>
      <c r="P495" t="str">
        <f t="shared" si="7"/>
        <v>福栄中中</v>
      </c>
    </row>
    <row r="496" spans="1:16" x14ac:dyDescent="0.2">
      <c r="A496" s="12">
        <v>2495</v>
      </c>
      <c r="B496" s="17" t="s">
        <v>4549</v>
      </c>
      <c r="C496" s="17" t="s">
        <v>4550</v>
      </c>
      <c r="D496" s="14" t="s">
        <v>139</v>
      </c>
      <c r="E496" s="15" t="s">
        <v>4362</v>
      </c>
      <c r="F496" s="16">
        <v>1</v>
      </c>
      <c r="G496" s="14" t="s">
        <v>4496</v>
      </c>
      <c r="H496" s="14" t="s">
        <v>441</v>
      </c>
      <c r="I496" s="17"/>
      <c r="J496" s="15" t="s">
        <v>4551</v>
      </c>
      <c r="K496" s="17" t="s">
        <v>4552</v>
      </c>
      <c r="L496" s="17" t="s">
        <v>290</v>
      </c>
      <c r="M496" s="17" t="s">
        <v>4553</v>
      </c>
      <c r="N496" s="17" t="s">
        <v>4403</v>
      </c>
      <c r="O496" s="17" t="s">
        <v>84</v>
      </c>
      <c r="P496" t="str">
        <f t="shared" si="7"/>
        <v>福栄中中</v>
      </c>
    </row>
    <row r="497" spans="1:16" x14ac:dyDescent="0.2">
      <c r="A497" s="12">
        <v>2496</v>
      </c>
      <c r="B497" s="17" t="s">
        <v>3931</v>
      </c>
      <c r="C497" s="17" t="s">
        <v>4554</v>
      </c>
      <c r="D497" s="14" t="s">
        <v>139</v>
      </c>
      <c r="E497" s="15" t="s">
        <v>4362</v>
      </c>
      <c r="F497" s="16">
        <v>1</v>
      </c>
      <c r="G497" s="14" t="s">
        <v>4496</v>
      </c>
      <c r="H497" s="14" t="s">
        <v>441</v>
      </c>
      <c r="I497" s="17"/>
      <c r="J497" s="15" t="s">
        <v>4555</v>
      </c>
      <c r="K497" s="17" t="s">
        <v>4556</v>
      </c>
      <c r="L497" s="17" t="s">
        <v>686</v>
      </c>
      <c r="M497" s="17" t="s">
        <v>1774</v>
      </c>
      <c r="N497" s="17" t="s">
        <v>4557</v>
      </c>
      <c r="O497" s="17" t="s">
        <v>84</v>
      </c>
      <c r="P497" t="str">
        <f t="shared" si="7"/>
        <v>福栄中中</v>
      </c>
    </row>
    <row r="498" spans="1:16" x14ac:dyDescent="0.2">
      <c r="A498" s="12">
        <v>2497</v>
      </c>
      <c r="B498" s="17" t="s">
        <v>4558</v>
      </c>
      <c r="C498" s="17" t="s">
        <v>4559</v>
      </c>
      <c r="D498" s="14" t="s">
        <v>139</v>
      </c>
      <c r="E498" s="15" t="s">
        <v>4362</v>
      </c>
      <c r="F498" s="16">
        <v>1</v>
      </c>
      <c r="G498" s="14" t="s">
        <v>4496</v>
      </c>
      <c r="H498" s="14" t="s">
        <v>441</v>
      </c>
      <c r="I498" s="17"/>
      <c r="J498" s="15" t="s">
        <v>4560</v>
      </c>
      <c r="K498" s="17" t="s">
        <v>4561</v>
      </c>
      <c r="L498" s="17" t="s">
        <v>4562</v>
      </c>
      <c r="M498" s="17" t="s">
        <v>4563</v>
      </c>
      <c r="N498" s="17" t="s">
        <v>4564</v>
      </c>
      <c r="O498" s="17" t="s">
        <v>84</v>
      </c>
      <c r="P498" t="str">
        <f t="shared" si="7"/>
        <v>福栄中中</v>
      </c>
    </row>
    <row r="499" spans="1:16" x14ac:dyDescent="0.2">
      <c r="A499" s="12">
        <v>2498</v>
      </c>
      <c r="B499" s="17" t="s">
        <v>4565</v>
      </c>
      <c r="C499" s="17" t="s">
        <v>4566</v>
      </c>
      <c r="D499" s="14" t="s">
        <v>139</v>
      </c>
      <c r="E499" s="15" t="s">
        <v>4362</v>
      </c>
      <c r="F499" s="16">
        <v>1</v>
      </c>
      <c r="G499" s="14" t="s">
        <v>4496</v>
      </c>
      <c r="H499" s="14" t="s">
        <v>441</v>
      </c>
      <c r="I499" s="17"/>
      <c r="J499" s="15" t="s">
        <v>4567</v>
      </c>
      <c r="K499" s="17" t="s">
        <v>4568</v>
      </c>
      <c r="L499" s="17" t="s">
        <v>4569</v>
      </c>
      <c r="M499" s="17" t="s">
        <v>4570</v>
      </c>
      <c r="N499" s="17" t="s">
        <v>3433</v>
      </c>
      <c r="O499" s="17" t="s">
        <v>84</v>
      </c>
      <c r="P499" t="str">
        <f t="shared" si="7"/>
        <v>福栄中中</v>
      </c>
    </row>
    <row r="500" spans="1:16" x14ac:dyDescent="0.2">
      <c r="A500" s="12">
        <v>2499</v>
      </c>
      <c r="B500" s="17" t="s">
        <v>4571</v>
      </c>
      <c r="C500" s="17" t="s">
        <v>4572</v>
      </c>
      <c r="D500" s="14" t="s">
        <v>139</v>
      </c>
      <c r="E500" s="15" t="s">
        <v>4362</v>
      </c>
      <c r="F500" s="16">
        <v>1</v>
      </c>
      <c r="G500" s="14" t="s">
        <v>4496</v>
      </c>
      <c r="H500" s="14" t="s">
        <v>441</v>
      </c>
      <c r="I500" s="17"/>
      <c r="J500" s="15" t="s">
        <v>4573</v>
      </c>
      <c r="K500" s="17" t="s">
        <v>4574</v>
      </c>
      <c r="L500" s="17" t="s">
        <v>4575</v>
      </c>
      <c r="M500" s="17" t="s">
        <v>2278</v>
      </c>
      <c r="N500" s="17" t="s">
        <v>4576</v>
      </c>
      <c r="O500" s="17" t="s">
        <v>84</v>
      </c>
      <c r="P500" t="str">
        <f t="shared" si="7"/>
        <v>福栄中中</v>
      </c>
    </row>
    <row r="501" spans="1:16" x14ac:dyDescent="0.2">
      <c r="A501" s="12">
        <v>2500</v>
      </c>
      <c r="B501" s="17" t="s">
        <v>4577</v>
      </c>
      <c r="C501" s="17" t="s">
        <v>4578</v>
      </c>
      <c r="D501" s="14" t="s">
        <v>139</v>
      </c>
      <c r="E501" s="15" t="s">
        <v>4362</v>
      </c>
      <c r="F501" s="16">
        <v>1</v>
      </c>
      <c r="G501" s="14" t="s">
        <v>4496</v>
      </c>
      <c r="H501" s="17" t="s">
        <v>441</v>
      </c>
      <c r="I501" s="17"/>
      <c r="J501" s="15" t="s">
        <v>4579</v>
      </c>
      <c r="K501" s="17" t="s">
        <v>4580</v>
      </c>
      <c r="L501" s="17" t="s">
        <v>4581</v>
      </c>
      <c r="M501" s="17" t="s">
        <v>4428</v>
      </c>
      <c r="N501" s="17" t="s">
        <v>4582</v>
      </c>
      <c r="O501" s="17" t="s">
        <v>84</v>
      </c>
      <c r="P501" t="str">
        <f t="shared" si="7"/>
        <v>福栄中中</v>
      </c>
    </row>
    <row r="502" spans="1:16" x14ac:dyDescent="0.2">
      <c r="A502" s="12">
        <v>2501</v>
      </c>
      <c r="B502" s="17" t="s">
        <v>204</v>
      </c>
      <c r="C502" s="17" t="s">
        <v>4583</v>
      </c>
      <c r="D502" s="14" t="s">
        <v>139</v>
      </c>
      <c r="E502" s="15" t="s">
        <v>4362</v>
      </c>
      <c r="F502" s="16">
        <v>1</v>
      </c>
      <c r="G502" s="14" t="s">
        <v>4496</v>
      </c>
      <c r="H502" s="17" t="s">
        <v>441</v>
      </c>
      <c r="I502" s="17"/>
      <c r="J502" s="15" t="s">
        <v>3914</v>
      </c>
      <c r="K502" s="17" t="s">
        <v>4583</v>
      </c>
      <c r="L502" s="17" t="s">
        <v>135</v>
      </c>
      <c r="M502" s="17" t="s">
        <v>4584</v>
      </c>
      <c r="N502" s="17" t="s">
        <v>3551</v>
      </c>
      <c r="O502" s="17" t="s">
        <v>84</v>
      </c>
      <c r="P502" t="str">
        <f t="shared" si="7"/>
        <v>福栄中中</v>
      </c>
    </row>
    <row r="503" spans="1:16" x14ac:dyDescent="0.2">
      <c r="A503" s="12">
        <v>2502</v>
      </c>
      <c r="B503" s="17" t="s">
        <v>4585</v>
      </c>
      <c r="C503" s="17" t="s">
        <v>4586</v>
      </c>
      <c r="D503" s="14" t="s">
        <v>139</v>
      </c>
      <c r="E503" s="15" t="s">
        <v>4354</v>
      </c>
      <c r="F503" s="16">
        <v>1</v>
      </c>
      <c r="G503" s="14" t="s">
        <v>4587</v>
      </c>
      <c r="H503" s="17" t="s">
        <v>441</v>
      </c>
      <c r="I503" s="17"/>
      <c r="J503" s="15" t="s">
        <v>2463</v>
      </c>
      <c r="K503" s="17" t="s">
        <v>4401</v>
      </c>
      <c r="L503" s="17" t="s">
        <v>2465</v>
      </c>
      <c r="M503" s="17" t="s">
        <v>4420</v>
      </c>
      <c r="N503" s="17" t="s">
        <v>4203</v>
      </c>
      <c r="O503" s="17" t="s">
        <v>84</v>
      </c>
      <c r="P503" t="str">
        <f t="shared" si="7"/>
        <v>大洲中中</v>
      </c>
    </row>
    <row r="504" spans="1:16" x14ac:dyDescent="0.2">
      <c r="A504" s="12">
        <v>2503</v>
      </c>
      <c r="B504" s="17" t="s">
        <v>4588</v>
      </c>
      <c r="C504" s="17" t="s">
        <v>4589</v>
      </c>
      <c r="D504" s="14" t="s">
        <v>139</v>
      </c>
      <c r="E504" s="15" t="s">
        <v>4354</v>
      </c>
      <c r="F504" s="16">
        <v>1</v>
      </c>
      <c r="G504" s="14" t="s">
        <v>4587</v>
      </c>
      <c r="H504" s="17" t="s">
        <v>441</v>
      </c>
      <c r="I504" s="17"/>
      <c r="J504" s="15" t="s">
        <v>4590</v>
      </c>
      <c r="K504" s="17" t="s">
        <v>4591</v>
      </c>
      <c r="L504" s="17" t="s">
        <v>4592</v>
      </c>
      <c r="M504" s="17" t="s">
        <v>4593</v>
      </c>
      <c r="N504" s="17" t="s">
        <v>4594</v>
      </c>
      <c r="O504" s="17" t="s">
        <v>84</v>
      </c>
      <c r="P504" t="str">
        <f t="shared" si="7"/>
        <v>大洲中中</v>
      </c>
    </row>
    <row r="505" spans="1:16" x14ac:dyDescent="0.2">
      <c r="A505" s="12">
        <v>2504</v>
      </c>
      <c r="B505" s="17" t="s">
        <v>4595</v>
      </c>
      <c r="C505" s="17" t="s">
        <v>4596</v>
      </c>
      <c r="D505" s="14" t="s">
        <v>139</v>
      </c>
      <c r="E505" s="15" t="s">
        <v>4354</v>
      </c>
      <c r="F505" s="16">
        <v>1</v>
      </c>
      <c r="G505" s="14" t="s">
        <v>4587</v>
      </c>
      <c r="H505" s="17" t="s">
        <v>441</v>
      </c>
      <c r="I505" s="17"/>
      <c r="J505" s="15" t="s">
        <v>1672</v>
      </c>
      <c r="K505" s="17" t="s">
        <v>4597</v>
      </c>
      <c r="L505" s="17" t="s">
        <v>1673</v>
      </c>
      <c r="M505" s="17" t="s">
        <v>4598</v>
      </c>
      <c r="N505" s="17" t="s">
        <v>4599</v>
      </c>
      <c r="O505" s="17" t="s">
        <v>84</v>
      </c>
      <c r="P505" t="str">
        <f t="shared" si="7"/>
        <v>大洲中中</v>
      </c>
    </row>
    <row r="506" spans="1:16" x14ac:dyDescent="0.2">
      <c r="A506" s="12">
        <v>2505</v>
      </c>
      <c r="B506" s="17" t="s">
        <v>4600</v>
      </c>
      <c r="C506" s="17" t="s">
        <v>4601</v>
      </c>
      <c r="D506" s="14" t="s">
        <v>139</v>
      </c>
      <c r="E506" s="15" t="s">
        <v>4354</v>
      </c>
      <c r="F506" s="16">
        <v>1</v>
      </c>
      <c r="G506" s="14" t="s">
        <v>4587</v>
      </c>
      <c r="H506" s="17" t="s">
        <v>441</v>
      </c>
      <c r="I506" s="17"/>
      <c r="J506" s="15" t="s">
        <v>4602</v>
      </c>
      <c r="K506" s="17" t="s">
        <v>206</v>
      </c>
      <c r="L506" s="17" t="s">
        <v>4603</v>
      </c>
      <c r="M506" s="17" t="s">
        <v>207</v>
      </c>
      <c r="N506" s="17" t="s">
        <v>4604</v>
      </c>
      <c r="O506" s="17" t="s">
        <v>84</v>
      </c>
      <c r="P506" t="str">
        <f t="shared" si="7"/>
        <v>大洲中中</v>
      </c>
    </row>
    <row r="507" spans="1:16" x14ac:dyDescent="0.2">
      <c r="A507" s="12">
        <v>2506</v>
      </c>
      <c r="B507" s="17" t="s">
        <v>3496</v>
      </c>
      <c r="C507" s="17" t="s">
        <v>4605</v>
      </c>
      <c r="D507" s="14" t="s">
        <v>139</v>
      </c>
      <c r="E507" s="15" t="s">
        <v>4354</v>
      </c>
      <c r="F507" s="16">
        <v>1</v>
      </c>
      <c r="G507" s="14" t="s">
        <v>4587</v>
      </c>
      <c r="H507" s="17" t="s">
        <v>441</v>
      </c>
      <c r="I507" s="17"/>
      <c r="J507" s="15" t="s">
        <v>531</v>
      </c>
      <c r="K507" s="17" t="s">
        <v>4606</v>
      </c>
      <c r="L507" s="17" t="s">
        <v>1044</v>
      </c>
      <c r="M507" s="17" t="s">
        <v>4607</v>
      </c>
      <c r="N507" s="17" t="s">
        <v>4608</v>
      </c>
      <c r="O507" s="17" t="s">
        <v>84</v>
      </c>
      <c r="P507" t="str">
        <f t="shared" si="7"/>
        <v>大洲中中</v>
      </c>
    </row>
    <row r="508" spans="1:16" x14ac:dyDescent="0.2">
      <c r="A508" s="12">
        <v>2507</v>
      </c>
      <c r="B508" s="17" t="s">
        <v>3831</v>
      </c>
      <c r="C508" s="17" t="s">
        <v>4609</v>
      </c>
      <c r="D508" s="14" t="s">
        <v>139</v>
      </c>
      <c r="E508" s="15" t="s">
        <v>4354</v>
      </c>
      <c r="F508" s="16">
        <v>1</v>
      </c>
      <c r="G508" s="14" t="s">
        <v>4587</v>
      </c>
      <c r="H508" s="17" t="s">
        <v>441</v>
      </c>
      <c r="I508" s="17"/>
      <c r="J508" s="15" t="s">
        <v>327</v>
      </c>
      <c r="K508" s="17" t="s">
        <v>4610</v>
      </c>
      <c r="L508" s="17" t="s">
        <v>328</v>
      </c>
      <c r="M508" s="17" t="s">
        <v>4611</v>
      </c>
      <c r="N508" s="17" t="s">
        <v>3989</v>
      </c>
      <c r="O508" s="17" t="s">
        <v>84</v>
      </c>
      <c r="P508" t="str">
        <f t="shared" si="7"/>
        <v>大洲中中</v>
      </c>
    </row>
    <row r="509" spans="1:16" x14ac:dyDescent="0.2">
      <c r="A509" s="12">
        <v>2508</v>
      </c>
      <c r="B509" s="17" t="s">
        <v>4612</v>
      </c>
      <c r="C509" s="17" t="s">
        <v>4613</v>
      </c>
      <c r="D509" s="14" t="s">
        <v>139</v>
      </c>
      <c r="E509" s="15" t="s">
        <v>4354</v>
      </c>
      <c r="F509" s="16">
        <v>1</v>
      </c>
      <c r="G509" s="14" t="s">
        <v>4587</v>
      </c>
      <c r="H509" s="17" t="s">
        <v>441</v>
      </c>
      <c r="I509" s="17"/>
      <c r="J509" s="15" t="s">
        <v>4614</v>
      </c>
      <c r="K509" s="17" t="s">
        <v>4615</v>
      </c>
      <c r="L509" s="17" t="s">
        <v>4616</v>
      </c>
      <c r="M509" s="17" t="s">
        <v>4617</v>
      </c>
      <c r="N509" s="17" t="s">
        <v>4618</v>
      </c>
      <c r="O509" s="17" t="s">
        <v>84</v>
      </c>
      <c r="P509" t="str">
        <f t="shared" si="7"/>
        <v>大洲中中</v>
      </c>
    </row>
    <row r="510" spans="1:16" x14ac:dyDescent="0.2">
      <c r="A510" s="12">
        <v>2509</v>
      </c>
      <c r="B510" s="17" t="s">
        <v>4422</v>
      </c>
      <c r="C510" s="17" t="s">
        <v>4619</v>
      </c>
      <c r="D510" s="14" t="s">
        <v>139</v>
      </c>
      <c r="E510" s="15" t="s">
        <v>4354</v>
      </c>
      <c r="F510" s="16">
        <v>1</v>
      </c>
      <c r="G510" s="14" t="s">
        <v>4587</v>
      </c>
      <c r="H510" s="17" t="s">
        <v>441</v>
      </c>
      <c r="I510" s="17"/>
      <c r="J510" s="15" t="s">
        <v>381</v>
      </c>
      <c r="K510" s="17" t="s">
        <v>126</v>
      </c>
      <c r="L510" s="17" t="s">
        <v>382</v>
      </c>
      <c r="M510" s="17" t="s">
        <v>4073</v>
      </c>
      <c r="N510" s="17" t="s">
        <v>3663</v>
      </c>
      <c r="O510" s="17" t="s">
        <v>84</v>
      </c>
      <c r="P510" t="str">
        <f t="shared" si="7"/>
        <v>大洲中中</v>
      </c>
    </row>
    <row r="511" spans="1:16" x14ac:dyDescent="0.2">
      <c r="A511" s="12">
        <v>2510</v>
      </c>
      <c r="B511" s="17" t="s">
        <v>4620</v>
      </c>
      <c r="C511" s="17" t="s">
        <v>4621</v>
      </c>
      <c r="D511" s="14" t="s">
        <v>139</v>
      </c>
      <c r="E511" s="15" t="s">
        <v>4354</v>
      </c>
      <c r="F511" s="16">
        <v>1</v>
      </c>
      <c r="G511" s="14" t="s">
        <v>4587</v>
      </c>
      <c r="H511" s="17" t="s">
        <v>441</v>
      </c>
      <c r="I511" s="17"/>
      <c r="J511" s="15" t="s">
        <v>3746</v>
      </c>
      <c r="K511" s="17" t="s">
        <v>268</v>
      </c>
      <c r="L511" s="17" t="s">
        <v>3748</v>
      </c>
      <c r="M511" s="17" t="s">
        <v>269</v>
      </c>
      <c r="N511" s="17" t="s">
        <v>4599</v>
      </c>
      <c r="O511" s="17" t="s">
        <v>84</v>
      </c>
      <c r="P511" t="str">
        <f t="shared" si="7"/>
        <v>大洲中中</v>
      </c>
    </row>
    <row r="512" spans="1:16" x14ac:dyDescent="0.2">
      <c r="A512" s="12">
        <v>2511</v>
      </c>
      <c r="B512" s="17" t="s">
        <v>4622</v>
      </c>
      <c r="C512" s="17" t="s">
        <v>4623</v>
      </c>
      <c r="D512" s="14" t="s">
        <v>139</v>
      </c>
      <c r="E512" s="15" t="s">
        <v>4362</v>
      </c>
      <c r="F512" s="16">
        <v>1</v>
      </c>
      <c r="G512" s="14" t="s">
        <v>4587</v>
      </c>
      <c r="H512" s="17" t="s">
        <v>441</v>
      </c>
      <c r="I512" s="17"/>
      <c r="J512" s="15" t="s">
        <v>4624</v>
      </c>
      <c r="K512" s="17" t="s">
        <v>4625</v>
      </c>
      <c r="L512" s="17" t="s">
        <v>4417</v>
      </c>
      <c r="M512" s="17" t="s">
        <v>305</v>
      </c>
      <c r="N512" s="17" t="s">
        <v>3451</v>
      </c>
      <c r="O512" s="17" t="s">
        <v>84</v>
      </c>
      <c r="P512" t="str">
        <f t="shared" si="7"/>
        <v>福栄中中</v>
      </c>
    </row>
    <row r="513" spans="1:16" x14ac:dyDescent="0.2">
      <c r="A513" s="12">
        <v>2512</v>
      </c>
      <c r="B513" s="17" t="s">
        <v>4626</v>
      </c>
      <c r="C513" s="17" t="s">
        <v>4627</v>
      </c>
      <c r="D513" s="14" t="s">
        <v>139</v>
      </c>
      <c r="E513" s="15" t="s">
        <v>3554</v>
      </c>
      <c r="F513" s="16">
        <v>1</v>
      </c>
      <c r="G513" s="14" t="s">
        <v>4628</v>
      </c>
      <c r="H513" s="17" t="s">
        <v>441</v>
      </c>
      <c r="I513" s="17"/>
      <c r="J513" s="15" t="s">
        <v>851</v>
      </c>
      <c r="K513" s="17" t="s">
        <v>4629</v>
      </c>
      <c r="L513" s="17" t="s">
        <v>852</v>
      </c>
      <c r="M513" s="17" t="s">
        <v>4630</v>
      </c>
      <c r="N513" s="17" t="s">
        <v>4446</v>
      </c>
      <c r="O513" s="17" t="s">
        <v>84</v>
      </c>
      <c r="P513" t="str">
        <f t="shared" si="7"/>
        <v>市川中中</v>
      </c>
    </row>
    <row r="514" spans="1:16" x14ac:dyDescent="0.2">
      <c r="A514" s="12">
        <v>2513</v>
      </c>
      <c r="B514" s="17" t="s">
        <v>4631</v>
      </c>
      <c r="C514" s="17" t="s">
        <v>4632</v>
      </c>
      <c r="D514" s="14" t="s">
        <v>139</v>
      </c>
      <c r="E514" s="15" t="s">
        <v>4351</v>
      </c>
      <c r="F514" s="16">
        <v>1</v>
      </c>
      <c r="G514" s="14" t="s">
        <v>4633</v>
      </c>
      <c r="H514" s="17" t="s">
        <v>441</v>
      </c>
      <c r="I514" s="17"/>
      <c r="J514" s="15" t="s">
        <v>4634</v>
      </c>
      <c r="K514" s="17" t="s">
        <v>358</v>
      </c>
      <c r="L514" s="17" t="s">
        <v>4635</v>
      </c>
      <c r="M514" s="17" t="s">
        <v>359</v>
      </c>
      <c r="N514" s="17" t="s">
        <v>4636</v>
      </c>
      <c r="O514" s="17" t="s">
        <v>84</v>
      </c>
      <c r="P514" t="str">
        <f t="shared" si="7"/>
        <v>市川八中中</v>
      </c>
    </row>
    <row r="515" spans="1:16" x14ac:dyDescent="0.2">
      <c r="A515" s="12">
        <v>2514</v>
      </c>
      <c r="B515" s="17" t="s">
        <v>4637</v>
      </c>
      <c r="C515" s="17" t="s">
        <v>4638</v>
      </c>
      <c r="D515" s="14" t="s">
        <v>139</v>
      </c>
      <c r="E515" s="15" t="s">
        <v>4351</v>
      </c>
      <c r="F515" s="16">
        <v>1</v>
      </c>
      <c r="G515" s="14" t="s">
        <v>4633</v>
      </c>
      <c r="H515" s="17" t="s">
        <v>441</v>
      </c>
      <c r="I515" s="17"/>
      <c r="J515" s="15" t="s">
        <v>4639</v>
      </c>
      <c r="K515" s="17" t="s">
        <v>293</v>
      </c>
      <c r="L515" s="17" t="s">
        <v>4640</v>
      </c>
      <c r="M515" s="17" t="s">
        <v>286</v>
      </c>
      <c r="N515" s="17" t="s">
        <v>4641</v>
      </c>
      <c r="O515" s="17" t="s">
        <v>84</v>
      </c>
      <c r="P515" t="str">
        <f t="shared" ref="P515:P578" si="8">E515&amp;"中"</f>
        <v>市川八中中</v>
      </c>
    </row>
    <row r="516" spans="1:16" x14ac:dyDescent="0.2">
      <c r="A516" s="12">
        <v>2515</v>
      </c>
      <c r="B516" s="17" t="s">
        <v>4642</v>
      </c>
      <c r="C516" s="17" t="s">
        <v>4643</v>
      </c>
      <c r="D516" s="14" t="s">
        <v>139</v>
      </c>
      <c r="E516" s="15" t="s">
        <v>4351</v>
      </c>
      <c r="F516" s="16">
        <v>1</v>
      </c>
      <c r="G516" s="14" t="s">
        <v>4633</v>
      </c>
      <c r="H516" s="17" t="s">
        <v>441</v>
      </c>
      <c r="I516" s="17"/>
      <c r="J516" s="15" t="s">
        <v>4441</v>
      </c>
      <c r="K516" s="17" t="s">
        <v>97</v>
      </c>
      <c r="L516" s="17" t="s">
        <v>4442</v>
      </c>
      <c r="M516" s="17" t="s">
        <v>98</v>
      </c>
      <c r="N516" s="17" t="s">
        <v>4644</v>
      </c>
      <c r="O516" s="17" t="s">
        <v>84</v>
      </c>
      <c r="P516" t="str">
        <f t="shared" si="8"/>
        <v>市川八中中</v>
      </c>
    </row>
    <row r="517" spans="1:16" x14ac:dyDescent="0.2">
      <c r="A517" s="12">
        <v>2516</v>
      </c>
      <c r="B517" s="17" t="s">
        <v>3797</v>
      </c>
      <c r="C517" s="17" t="s">
        <v>4645</v>
      </c>
      <c r="D517" s="14" t="s">
        <v>139</v>
      </c>
      <c r="E517" s="15" t="s">
        <v>4351</v>
      </c>
      <c r="F517" s="16">
        <v>1</v>
      </c>
      <c r="G517" s="14" t="s">
        <v>4633</v>
      </c>
      <c r="H517" s="17" t="s">
        <v>441</v>
      </c>
      <c r="I517" s="17"/>
      <c r="J517" s="15" t="s">
        <v>3799</v>
      </c>
      <c r="K517" s="17" t="s">
        <v>4646</v>
      </c>
      <c r="L517" s="17" t="s">
        <v>3801</v>
      </c>
      <c r="M517" s="17" t="s">
        <v>4437</v>
      </c>
      <c r="N517" s="17" t="s">
        <v>3987</v>
      </c>
      <c r="O517" s="17" t="s">
        <v>84</v>
      </c>
      <c r="P517" t="str">
        <f t="shared" si="8"/>
        <v>市川八中中</v>
      </c>
    </row>
    <row r="518" spans="1:16" x14ac:dyDescent="0.2">
      <c r="A518" s="12">
        <v>2517</v>
      </c>
      <c r="B518" s="17" t="s">
        <v>4647</v>
      </c>
      <c r="C518" s="17" t="s">
        <v>4648</v>
      </c>
      <c r="D518" s="14" t="s">
        <v>139</v>
      </c>
      <c r="E518" s="15" t="s">
        <v>4351</v>
      </c>
      <c r="F518" s="16">
        <v>1</v>
      </c>
      <c r="G518" s="14" t="s">
        <v>4633</v>
      </c>
      <c r="H518" s="17" t="s">
        <v>441</v>
      </c>
      <c r="I518" s="17"/>
      <c r="J518" s="15" t="s">
        <v>4649</v>
      </c>
      <c r="K518" s="17" t="s">
        <v>201</v>
      </c>
      <c r="L518" s="17" t="s">
        <v>4650</v>
      </c>
      <c r="M518" s="17" t="s">
        <v>202</v>
      </c>
      <c r="N518" s="17" t="s">
        <v>4164</v>
      </c>
      <c r="O518" s="17" t="s">
        <v>84</v>
      </c>
      <c r="P518" t="str">
        <f t="shared" si="8"/>
        <v>市川八中中</v>
      </c>
    </row>
    <row r="519" spans="1:16" x14ac:dyDescent="0.2">
      <c r="A519" s="12">
        <v>2518</v>
      </c>
      <c r="B519" s="17" t="s">
        <v>4651</v>
      </c>
      <c r="C519" s="17" t="s">
        <v>4652</v>
      </c>
      <c r="D519" s="14" t="s">
        <v>139</v>
      </c>
      <c r="E519" s="15" t="s">
        <v>4351</v>
      </c>
      <c r="F519" s="16">
        <v>1</v>
      </c>
      <c r="G519" s="14" t="s">
        <v>4633</v>
      </c>
      <c r="H519" s="17" t="s">
        <v>441</v>
      </c>
      <c r="I519" s="17"/>
      <c r="J519" s="15" t="s">
        <v>281</v>
      </c>
      <c r="K519" s="17" t="s">
        <v>4653</v>
      </c>
      <c r="L519" s="17" t="s">
        <v>282</v>
      </c>
      <c r="M519" s="17" t="s">
        <v>125</v>
      </c>
      <c r="N519" s="17" t="s">
        <v>4412</v>
      </c>
      <c r="O519" s="17" t="s">
        <v>84</v>
      </c>
      <c r="P519" t="str">
        <f t="shared" si="8"/>
        <v>市川八中中</v>
      </c>
    </row>
    <row r="520" spans="1:16" x14ac:dyDescent="0.2">
      <c r="A520" s="12">
        <v>2519</v>
      </c>
      <c r="B520" s="17" t="s">
        <v>4654</v>
      </c>
      <c r="C520" s="17" t="s">
        <v>4655</v>
      </c>
      <c r="D520" s="14" t="s">
        <v>139</v>
      </c>
      <c r="E520" s="15" t="s">
        <v>4351</v>
      </c>
      <c r="F520" s="16">
        <v>2</v>
      </c>
      <c r="G520" s="14" t="s">
        <v>4633</v>
      </c>
      <c r="H520" s="17" t="s">
        <v>441</v>
      </c>
      <c r="I520" s="17"/>
      <c r="J520" s="15" t="s">
        <v>4443</v>
      </c>
      <c r="K520" s="17" t="s">
        <v>4656</v>
      </c>
      <c r="L520" s="17" t="s">
        <v>4657</v>
      </c>
      <c r="M520" s="17" t="s">
        <v>4658</v>
      </c>
      <c r="N520" s="17" t="s">
        <v>1919</v>
      </c>
      <c r="O520" s="17" t="s">
        <v>84</v>
      </c>
      <c r="P520" t="str">
        <f t="shared" si="8"/>
        <v>市川八中中</v>
      </c>
    </row>
    <row r="521" spans="1:16" x14ac:dyDescent="0.2">
      <c r="A521" s="12">
        <v>2520</v>
      </c>
      <c r="B521" s="17" t="s">
        <v>4659</v>
      </c>
      <c r="C521" s="17" t="s">
        <v>4660</v>
      </c>
      <c r="D521" s="14" t="s">
        <v>139</v>
      </c>
      <c r="E521" s="15" t="s">
        <v>3650</v>
      </c>
      <c r="F521" s="16">
        <v>1</v>
      </c>
      <c r="G521" s="14" t="s">
        <v>4661</v>
      </c>
      <c r="H521" s="17" t="s">
        <v>441</v>
      </c>
      <c r="I521" s="17"/>
      <c r="J521" s="15" t="s">
        <v>112</v>
      </c>
      <c r="K521" s="17" t="s">
        <v>356</v>
      </c>
      <c r="L521" s="17" t="s">
        <v>114</v>
      </c>
      <c r="M521" s="17" t="s">
        <v>357</v>
      </c>
      <c r="N521" s="17" t="s">
        <v>4662</v>
      </c>
      <c r="O521" s="17" t="s">
        <v>84</v>
      </c>
      <c r="P521" t="str">
        <f t="shared" si="8"/>
        <v>明海中中</v>
      </c>
    </row>
    <row r="522" spans="1:16" x14ac:dyDescent="0.2">
      <c r="A522" s="12">
        <v>2521</v>
      </c>
      <c r="B522" s="17" t="s">
        <v>4663</v>
      </c>
      <c r="C522" s="17" t="s">
        <v>4664</v>
      </c>
      <c r="D522" s="14" t="s">
        <v>139</v>
      </c>
      <c r="E522" s="15" t="s">
        <v>3650</v>
      </c>
      <c r="F522" s="16">
        <v>1</v>
      </c>
      <c r="G522" s="14" t="s">
        <v>4661</v>
      </c>
      <c r="H522" s="17" t="s">
        <v>441</v>
      </c>
      <c r="I522" s="17"/>
      <c r="J522" s="15" t="s">
        <v>4665</v>
      </c>
      <c r="K522" s="17" t="s">
        <v>348</v>
      </c>
      <c r="L522" s="17" t="s">
        <v>4666</v>
      </c>
      <c r="M522" s="17" t="s">
        <v>349</v>
      </c>
      <c r="N522" s="17" t="s">
        <v>4667</v>
      </c>
      <c r="O522" s="17" t="s">
        <v>84</v>
      </c>
      <c r="P522" t="str">
        <f t="shared" si="8"/>
        <v>明海中中</v>
      </c>
    </row>
    <row r="523" spans="1:16" x14ac:dyDescent="0.2">
      <c r="A523" s="12">
        <v>2522</v>
      </c>
      <c r="B523" s="17" t="s">
        <v>1519</v>
      </c>
      <c r="C523" s="17" t="s">
        <v>4668</v>
      </c>
      <c r="D523" s="14" t="s">
        <v>139</v>
      </c>
      <c r="E523" s="15" t="s">
        <v>4351</v>
      </c>
      <c r="F523" s="16">
        <v>1</v>
      </c>
      <c r="G523" s="14" t="s">
        <v>4669</v>
      </c>
      <c r="H523" s="17" t="s">
        <v>441</v>
      </c>
      <c r="I523" s="17"/>
      <c r="J523" s="15" t="s">
        <v>840</v>
      </c>
      <c r="K523" s="17" t="s">
        <v>4670</v>
      </c>
      <c r="L523" s="17" t="s">
        <v>842</v>
      </c>
      <c r="M523" s="17" t="s">
        <v>421</v>
      </c>
      <c r="N523" s="17" t="s">
        <v>4671</v>
      </c>
      <c r="O523" s="17" t="s">
        <v>84</v>
      </c>
      <c r="P523" t="str">
        <f t="shared" si="8"/>
        <v>市川八中中</v>
      </c>
    </row>
    <row r="524" spans="1:16" x14ac:dyDescent="0.2">
      <c r="A524" s="12">
        <v>2523</v>
      </c>
      <c r="B524" s="17" t="s">
        <v>4672</v>
      </c>
      <c r="C524" s="17" t="s">
        <v>4673</v>
      </c>
      <c r="D524" s="14" t="s">
        <v>139</v>
      </c>
      <c r="E524" s="15" t="s">
        <v>4357</v>
      </c>
      <c r="F524" s="16">
        <v>1</v>
      </c>
      <c r="G524" s="14" t="s">
        <v>4669</v>
      </c>
      <c r="H524" s="17" t="s">
        <v>441</v>
      </c>
      <c r="I524" s="17"/>
      <c r="J524" s="15" t="s">
        <v>4674</v>
      </c>
      <c r="K524" s="17" t="s">
        <v>264</v>
      </c>
      <c r="L524" s="17" t="s">
        <v>4675</v>
      </c>
      <c r="M524" s="17" t="s">
        <v>265</v>
      </c>
      <c r="N524" s="17" t="s">
        <v>4676</v>
      </c>
      <c r="O524" s="17" t="s">
        <v>84</v>
      </c>
      <c r="P524" t="str">
        <f t="shared" si="8"/>
        <v>日の出中中</v>
      </c>
    </row>
    <row r="525" spans="1:16" x14ac:dyDescent="0.2">
      <c r="A525" s="12">
        <v>2524</v>
      </c>
      <c r="B525" s="17" t="s">
        <v>196</v>
      </c>
      <c r="C525" s="17" t="s">
        <v>4435</v>
      </c>
      <c r="D525" s="14" t="s">
        <v>139</v>
      </c>
      <c r="E525" s="15" t="s">
        <v>4357</v>
      </c>
      <c r="F525" s="16">
        <v>2</v>
      </c>
      <c r="G525" s="14" t="s">
        <v>4669</v>
      </c>
      <c r="H525" s="17" t="s">
        <v>441</v>
      </c>
      <c r="I525" s="17"/>
      <c r="J525" s="15" t="s">
        <v>197</v>
      </c>
      <c r="K525" s="17" t="s">
        <v>134</v>
      </c>
      <c r="L525" s="17" t="s">
        <v>198</v>
      </c>
      <c r="M525" s="17" t="s">
        <v>136</v>
      </c>
      <c r="N525" s="17" t="s">
        <v>2173</v>
      </c>
      <c r="O525" s="17" t="s">
        <v>84</v>
      </c>
      <c r="P525" t="str">
        <f t="shared" si="8"/>
        <v>日の出中中</v>
      </c>
    </row>
    <row r="526" spans="1:16" x14ac:dyDescent="0.2">
      <c r="A526" s="12">
        <v>2525</v>
      </c>
      <c r="B526" s="17" t="s">
        <v>4677</v>
      </c>
      <c r="C526" s="17" t="s">
        <v>4678</v>
      </c>
      <c r="D526" s="14" t="s">
        <v>139</v>
      </c>
      <c r="E526" s="15" t="s">
        <v>3650</v>
      </c>
      <c r="F526" s="16">
        <v>1</v>
      </c>
      <c r="G526" s="14" t="s">
        <v>4679</v>
      </c>
      <c r="H526" s="17" t="s">
        <v>441</v>
      </c>
      <c r="I526" s="17"/>
      <c r="J526" s="15" t="s">
        <v>2114</v>
      </c>
      <c r="K526" s="17" t="s">
        <v>1773</v>
      </c>
      <c r="L526" s="17" t="s">
        <v>2116</v>
      </c>
      <c r="M526" s="17" t="s">
        <v>1774</v>
      </c>
      <c r="N526" s="17" t="s">
        <v>4293</v>
      </c>
      <c r="O526" s="17" t="s">
        <v>84</v>
      </c>
      <c r="P526" t="str">
        <f t="shared" si="8"/>
        <v>明海中中</v>
      </c>
    </row>
    <row r="527" spans="1:16" x14ac:dyDescent="0.2">
      <c r="A527" s="12">
        <v>2526</v>
      </c>
      <c r="B527" s="17" t="s">
        <v>4680</v>
      </c>
      <c r="C527" s="17" t="s">
        <v>4648</v>
      </c>
      <c r="D527" s="14" t="s">
        <v>139</v>
      </c>
      <c r="E527" s="15" t="s">
        <v>4354</v>
      </c>
      <c r="F527" s="16">
        <v>1</v>
      </c>
      <c r="G527" s="14" t="s">
        <v>4681</v>
      </c>
      <c r="H527" s="17" t="s">
        <v>441</v>
      </c>
      <c r="I527" s="17"/>
      <c r="J527" s="15" t="s">
        <v>4682</v>
      </c>
      <c r="K527" s="17" t="s">
        <v>201</v>
      </c>
      <c r="L527" s="17" t="s">
        <v>4683</v>
      </c>
      <c r="M527" s="17" t="s">
        <v>202</v>
      </c>
      <c r="N527" s="17" t="s">
        <v>3639</v>
      </c>
      <c r="O527" s="17" t="s">
        <v>84</v>
      </c>
      <c r="P527" t="str">
        <f t="shared" si="8"/>
        <v>大洲中中</v>
      </c>
    </row>
    <row r="528" spans="1:16" x14ac:dyDescent="0.2">
      <c r="A528" s="12">
        <v>2527</v>
      </c>
      <c r="B528" s="17" t="s">
        <v>4405</v>
      </c>
      <c r="C528" s="17" t="s">
        <v>4684</v>
      </c>
      <c r="D528" s="14" t="s">
        <v>139</v>
      </c>
      <c r="E528" s="15" t="s">
        <v>4364</v>
      </c>
      <c r="F528" s="16">
        <v>3</v>
      </c>
      <c r="G528" s="14">
        <v>5.26</v>
      </c>
      <c r="H528" s="17" t="s">
        <v>4033</v>
      </c>
      <c r="I528" s="17"/>
      <c r="J528" s="15" t="s">
        <v>4406</v>
      </c>
      <c r="K528" s="17" t="s">
        <v>4146</v>
      </c>
      <c r="L528" s="17" t="s">
        <v>4407</v>
      </c>
      <c r="M528" s="17" t="s">
        <v>4685</v>
      </c>
      <c r="N528" s="17" t="s">
        <v>515</v>
      </c>
      <c r="O528" s="17" t="s">
        <v>84</v>
      </c>
      <c r="P528" t="str">
        <f t="shared" si="8"/>
        <v>妙典中中</v>
      </c>
    </row>
    <row r="529" spans="1:16" x14ac:dyDescent="0.2">
      <c r="A529" s="12">
        <v>2528</v>
      </c>
      <c r="B529" s="17" t="s">
        <v>4686</v>
      </c>
      <c r="C529" s="17" t="s">
        <v>4687</v>
      </c>
      <c r="D529" s="14" t="s">
        <v>139</v>
      </c>
      <c r="E529" s="15" t="s">
        <v>4364</v>
      </c>
      <c r="F529" s="16">
        <v>3</v>
      </c>
      <c r="G529" s="14">
        <v>5.26</v>
      </c>
      <c r="H529" s="17" t="s">
        <v>4033</v>
      </c>
      <c r="I529" s="17"/>
      <c r="J529" s="15" t="s">
        <v>4688</v>
      </c>
      <c r="K529" s="17" t="s">
        <v>4386</v>
      </c>
      <c r="L529" s="17" t="s">
        <v>4689</v>
      </c>
      <c r="M529" s="17" t="s">
        <v>4387</v>
      </c>
      <c r="N529" s="17" t="s">
        <v>4436</v>
      </c>
      <c r="O529" s="17" t="s">
        <v>84</v>
      </c>
      <c r="P529" t="str">
        <f t="shared" si="8"/>
        <v>妙典中中</v>
      </c>
    </row>
    <row r="530" spans="1:16" x14ac:dyDescent="0.2">
      <c r="A530" s="12">
        <v>2529</v>
      </c>
      <c r="B530" s="17" t="s">
        <v>2777</v>
      </c>
      <c r="C530" s="17" t="s">
        <v>655</v>
      </c>
      <c r="D530" s="14" t="s">
        <v>1567</v>
      </c>
      <c r="E530" s="15" t="s">
        <v>4360</v>
      </c>
      <c r="F530" s="16">
        <v>2</v>
      </c>
      <c r="G530" s="14">
        <v>5.29</v>
      </c>
      <c r="H530" s="17" t="s">
        <v>4690</v>
      </c>
      <c r="I530" s="17">
        <v>2186</v>
      </c>
      <c r="J530" s="15" t="s">
        <v>1080</v>
      </c>
      <c r="K530" s="17" t="s">
        <v>87</v>
      </c>
      <c r="L530" s="17" t="s">
        <v>1081</v>
      </c>
      <c r="M530" s="17" t="s">
        <v>2261</v>
      </c>
      <c r="N530" s="17" t="s">
        <v>2262</v>
      </c>
      <c r="O530" s="17" t="s">
        <v>84</v>
      </c>
      <c r="P530" t="str">
        <f t="shared" si="8"/>
        <v>美浜中中</v>
      </c>
    </row>
    <row r="531" spans="1:16" x14ac:dyDescent="0.2">
      <c r="A531" s="12">
        <v>2530</v>
      </c>
      <c r="B531" s="17" t="s">
        <v>3784</v>
      </c>
      <c r="C531" s="17" t="s">
        <v>3785</v>
      </c>
      <c r="D531" s="14" t="s">
        <v>139</v>
      </c>
      <c r="E531" s="15" t="s">
        <v>4344</v>
      </c>
      <c r="F531" s="16">
        <v>2</v>
      </c>
      <c r="G531" s="14" t="s">
        <v>4691</v>
      </c>
      <c r="H531" s="17" t="s">
        <v>4692</v>
      </c>
      <c r="I531" s="17">
        <v>2360</v>
      </c>
      <c r="J531" s="15" t="s">
        <v>3784</v>
      </c>
      <c r="K531" s="17" t="s">
        <v>3785</v>
      </c>
      <c r="L531" s="17" t="s">
        <v>3786</v>
      </c>
      <c r="M531" s="17" t="s">
        <v>3787</v>
      </c>
      <c r="N531" s="17" t="s">
        <v>3788</v>
      </c>
      <c r="O531" s="17" t="s">
        <v>84</v>
      </c>
      <c r="P531" t="str">
        <f t="shared" si="8"/>
        <v>下貝塚中中</v>
      </c>
    </row>
    <row r="532" spans="1:16" x14ac:dyDescent="0.2">
      <c r="A532" s="12">
        <v>2531</v>
      </c>
      <c r="B532" s="17" t="s">
        <v>669</v>
      </c>
      <c r="C532" s="17" t="s">
        <v>670</v>
      </c>
      <c r="D532" s="14" t="s">
        <v>139</v>
      </c>
      <c r="E532" s="15" t="s">
        <v>4344</v>
      </c>
      <c r="F532" s="16">
        <v>3</v>
      </c>
      <c r="G532" s="14" t="s">
        <v>4691</v>
      </c>
      <c r="H532" s="17" t="s">
        <v>4692</v>
      </c>
      <c r="I532" s="17">
        <v>2287</v>
      </c>
      <c r="J532" s="15" t="s">
        <v>671</v>
      </c>
      <c r="K532" s="17" t="s">
        <v>206</v>
      </c>
      <c r="L532" s="17" t="s">
        <v>672</v>
      </c>
      <c r="M532" s="17" t="s">
        <v>207</v>
      </c>
      <c r="N532" s="17" t="s">
        <v>673</v>
      </c>
      <c r="O532" s="17" t="s">
        <v>84</v>
      </c>
      <c r="P532" t="str">
        <f t="shared" si="8"/>
        <v>下貝塚中中</v>
      </c>
    </row>
    <row r="533" spans="1:16" x14ac:dyDescent="0.2">
      <c r="A533" s="12">
        <v>2532</v>
      </c>
      <c r="B533" s="17" t="s">
        <v>4693</v>
      </c>
      <c r="C533" s="17" t="s">
        <v>4619</v>
      </c>
      <c r="D533" s="14" t="s">
        <v>139</v>
      </c>
      <c r="E533" s="15" t="s">
        <v>4346</v>
      </c>
      <c r="F533" s="16">
        <v>3</v>
      </c>
      <c r="G533" s="14" t="s">
        <v>4691</v>
      </c>
      <c r="H533" s="17" t="s">
        <v>441</v>
      </c>
      <c r="I533" s="17"/>
      <c r="J533" s="15" t="s">
        <v>953</v>
      </c>
      <c r="K533" s="17" t="s">
        <v>126</v>
      </c>
      <c r="L533" s="17" t="s">
        <v>954</v>
      </c>
      <c r="M533" s="17" t="s">
        <v>127</v>
      </c>
      <c r="N533" s="17" t="s">
        <v>4694</v>
      </c>
      <c r="O533" s="17" t="s">
        <v>84</v>
      </c>
      <c r="P533" t="str">
        <f t="shared" si="8"/>
        <v>高谷中中</v>
      </c>
    </row>
    <row r="534" spans="1:16" x14ac:dyDescent="0.2">
      <c r="A534" s="12">
        <v>2533</v>
      </c>
      <c r="B534" s="17" t="s">
        <v>4440</v>
      </c>
      <c r="C534" s="17" t="s">
        <v>4695</v>
      </c>
      <c r="D534" s="14" t="s">
        <v>139</v>
      </c>
      <c r="E534" s="15" t="s">
        <v>4353</v>
      </c>
      <c r="F534" s="16">
        <v>1</v>
      </c>
      <c r="G534" s="14" t="s">
        <v>4691</v>
      </c>
      <c r="H534" s="17" t="s">
        <v>441</v>
      </c>
      <c r="I534" s="17"/>
      <c r="J534" s="15" t="s">
        <v>4431</v>
      </c>
      <c r="K534" s="17" t="s">
        <v>4696</v>
      </c>
      <c r="L534" s="17" t="s">
        <v>4432</v>
      </c>
      <c r="M534" s="17" t="s">
        <v>4697</v>
      </c>
      <c r="N534" s="17" t="s">
        <v>4402</v>
      </c>
      <c r="O534" s="17" t="s">
        <v>84</v>
      </c>
      <c r="P534" t="str">
        <f t="shared" si="8"/>
        <v>昭和学院中中</v>
      </c>
    </row>
    <row r="535" spans="1:16" x14ac:dyDescent="0.2">
      <c r="A535" s="12">
        <v>2534</v>
      </c>
      <c r="B535" s="17" t="s">
        <v>2553</v>
      </c>
      <c r="C535" s="17" t="s">
        <v>2554</v>
      </c>
      <c r="D535" s="14" t="s">
        <v>1567</v>
      </c>
      <c r="E535" s="15" t="s">
        <v>3554</v>
      </c>
      <c r="F535" s="16">
        <v>3</v>
      </c>
      <c r="G535" s="14"/>
      <c r="H535" s="17" t="s">
        <v>4692</v>
      </c>
      <c r="I535" s="17">
        <v>2038</v>
      </c>
      <c r="J535" s="15" t="s">
        <v>241</v>
      </c>
      <c r="K535" s="17" t="s">
        <v>268</v>
      </c>
      <c r="L535" s="17" t="s">
        <v>242</v>
      </c>
      <c r="M535" s="17" t="s">
        <v>269</v>
      </c>
      <c r="N535" s="17" t="s">
        <v>951</v>
      </c>
      <c r="O535" s="17" t="s">
        <v>84</v>
      </c>
      <c r="P535" t="str">
        <f t="shared" si="8"/>
        <v>市川中中</v>
      </c>
    </row>
    <row r="536" spans="1:16" x14ac:dyDescent="0.2">
      <c r="A536" s="12">
        <v>2535</v>
      </c>
      <c r="B536" s="17" t="s">
        <v>2910</v>
      </c>
      <c r="C536" s="17" t="s">
        <v>2911</v>
      </c>
      <c r="D536" s="14" t="s">
        <v>1567</v>
      </c>
      <c r="E536" s="15" t="s">
        <v>4344</v>
      </c>
      <c r="F536" s="16">
        <v>2</v>
      </c>
      <c r="G536" s="14"/>
      <c r="H536" s="17" t="s">
        <v>4692</v>
      </c>
      <c r="I536" s="17">
        <v>2270</v>
      </c>
      <c r="J536" s="15" t="s">
        <v>327</v>
      </c>
      <c r="K536" s="17" t="s">
        <v>899</v>
      </c>
      <c r="L536" s="17" t="s">
        <v>328</v>
      </c>
      <c r="M536" s="17" t="s">
        <v>900</v>
      </c>
      <c r="N536" s="17" t="s">
        <v>1957</v>
      </c>
      <c r="O536" s="17" t="s">
        <v>84</v>
      </c>
      <c r="P536" t="str">
        <f t="shared" si="8"/>
        <v>下貝塚中中</v>
      </c>
    </row>
    <row r="537" spans="1:16" x14ac:dyDescent="0.2">
      <c r="A537" s="12">
        <v>2536</v>
      </c>
      <c r="B537" s="17" t="s">
        <v>4371</v>
      </c>
      <c r="C537" s="17" t="s">
        <v>4865</v>
      </c>
      <c r="D537" s="14" t="s">
        <v>139</v>
      </c>
      <c r="E537" s="15" t="s">
        <v>4345</v>
      </c>
      <c r="F537" s="16">
        <v>1</v>
      </c>
      <c r="G537" s="14" t="s">
        <v>4866</v>
      </c>
      <c r="H537" s="17" t="s">
        <v>441</v>
      </c>
      <c r="I537" s="17"/>
      <c r="J537" s="15" t="s">
        <v>3914</v>
      </c>
      <c r="K537" s="17" t="s">
        <v>4867</v>
      </c>
      <c r="L537" s="17" t="s">
        <v>135</v>
      </c>
      <c r="M537" s="17" t="s">
        <v>4868</v>
      </c>
      <c r="N537" s="17" t="s">
        <v>4869</v>
      </c>
      <c r="O537" s="17" t="s">
        <v>84</v>
      </c>
      <c r="P537" t="str">
        <f t="shared" si="8"/>
        <v>高洲中中</v>
      </c>
    </row>
    <row r="538" spans="1:16" x14ac:dyDescent="0.2">
      <c r="A538" s="12">
        <v>2537</v>
      </c>
      <c r="B538" s="17" t="s">
        <v>4870</v>
      </c>
      <c r="C538" s="17" t="s">
        <v>4429</v>
      </c>
      <c r="D538" s="14" t="s">
        <v>139</v>
      </c>
      <c r="E538" s="15" t="s">
        <v>4345</v>
      </c>
      <c r="F538" s="16">
        <v>1</v>
      </c>
      <c r="G538" s="14" t="s">
        <v>4866</v>
      </c>
      <c r="H538" s="17" t="s">
        <v>441</v>
      </c>
      <c r="I538" s="17"/>
      <c r="J538" s="15" t="s">
        <v>4871</v>
      </c>
      <c r="K538" s="17" t="s">
        <v>3892</v>
      </c>
      <c r="L538" s="17" t="s">
        <v>4872</v>
      </c>
      <c r="M538" s="17" t="s">
        <v>1959</v>
      </c>
      <c r="N538" s="17" t="s">
        <v>4418</v>
      </c>
      <c r="O538" s="17" t="s">
        <v>84</v>
      </c>
      <c r="P538" t="str">
        <f t="shared" si="8"/>
        <v>高洲中中</v>
      </c>
    </row>
    <row r="539" spans="1:16" x14ac:dyDescent="0.2">
      <c r="A539" s="12">
        <v>2538</v>
      </c>
      <c r="B539" s="17" t="s">
        <v>4873</v>
      </c>
      <c r="C539" s="17" t="s">
        <v>4874</v>
      </c>
      <c r="D539" s="14" t="s">
        <v>139</v>
      </c>
      <c r="E539" s="15" t="s">
        <v>4345</v>
      </c>
      <c r="F539" s="16">
        <v>2</v>
      </c>
      <c r="G539" s="14" t="s">
        <v>4875</v>
      </c>
      <c r="H539" s="17" t="s">
        <v>441</v>
      </c>
      <c r="I539" s="17"/>
      <c r="J539" s="15" t="s">
        <v>4876</v>
      </c>
      <c r="K539" s="17" t="s">
        <v>4877</v>
      </c>
      <c r="L539" s="17" t="s">
        <v>4878</v>
      </c>
      <c r="M539" s="17" t="s">
        <v>4879</v>
      </c>
      <c r="N539" s="17" t="s">
        <v>4438</v>
      </c>
      <c r="O539" s="17" t="s">
        <v>84</v>
      </c>
      <c r="P539" t="str">
        <f t="shared" si="8"/>
        <v>高洲中中</v>
      </c>
    </row>
    <row r="540" spans="1:16" x14ac:dyDescent="0.2">
      <c r="A540" s="12">
        <v>2539</v>
      </c>
      <c r="B540" s="17" t="s">
        <v>4051</v>
      </c>
      <c r="C540" s="17" t="s">
        <v>4880</v>
      </c>
      <c r="D540" s="14" t="s">
        <v>139</v>
      </c>
      <c r="E540" s="15" t="s">
        <v>4349</v>
      </c>
      <c r="F540" s="16">
        <v>1</v>
      </c>
      <c r="G540" s="14" t="s">
        <v>4881</v>
      </c>
      <c r="H540" s="17" t="s">
        <v>441</v>
      </c>
      <c r="I540" s="17"/>
      <c r="J540" s="15" t="s">
        <v>2208</v>
      </c>
      <c r="K540" s="17" t="s">
        <v>4433</v>
      </c>
      <c r="L540" s="17" t="s">
        <v>2210</v>
      </c>
      <c r="M540" s="17" t="s">
        <v>4434</v>
      </c>
      <c r="N540" s="17" t="s">
        <v>4419</v>
      </c>
      <c r="O540" s="17" t="s">
        <v>84</v>
      </c>
      <c r="P540" t="str">
        <f t="shared" si="8"/>
        <v>市川四中中</v>
      </c>
    </row>
    <row r="541" spans="1:16" x14ac:dyDescent="0.2">
      <c r="A541" s="12">
        <v>2540</v>
      </c>
      <c r="B541" s="17" t="s">
        <v>4882</v>
      </c>
      <c r="C541" s="17" t="s">
        <v>4883</v>
      </c>
      <c r="D541" s="14" t="s">
        <v>139</v>
      </c>
      <c r="E541" s="15" t="s">
        <v>3554</v>
      </c>
      <c r="F541" s="16">
        <v>1</v>
      </c>
      <c r="G541" s="14" t="s">
        <v>4884</v>
      </c>
      <c r="H541" s="17" t="s">
        <v>441</v>
      </c>
      <c r="I541" s="17"/>
      <c r="J541" s="15" t="s">
        <v>3799</v>
      </c>
      <c r="K541" s="17" t="s">
        <v>4885</v>
      </c>
      <c r="L541" s="17" t="s">
        <v>3801</v>
      </c>
      <c r="M541" s="17" t="s">
        <v>4886</v>
      </c>
      <c r="N541" s="17" t="s">
        <v>4887</v>
      </c>
      <c r="O541" s="17" t="s">
        <v>84</v>
      </c>
      <c r="P541" t="str">
        <f t="shared" si="8"/>
        <v>市川中中</v>
      </c>
    </row>
    <row r="542" spans="1:16" x14ac:dyDescent="0.2">
      <c r="A542" s="12">
        <v>2541</v>
      </c>
      <c r="B542" s="17" t="s">
        <v>4888</v>
      </c>
      <c r="C542" s="17" t="s">
        <v>4889</v>
      </c>
      <c r="D542" s="14" t="s">
        <v>139</v>
      </c>
      <c r="E542" s="15" t="s">
        <v>4357</v>
      </c>
      <c r="F542" s="16">
        <v>1</v>
      </c>
      <c r="G542" s="14" t="s">
        <v>4890</v>
      </c>
      <c r="H542" s="17" t="s">
        <v>441</v>
      </c>
      <c r="I542" s="17"/>
      <c r="J542" s="15" t="s">
        <v>4408</v>
      </c>
      <c r="K542" s="17" t="s">
        <v>2159</v>
      </c>
      <c r="L542" s="17" t="s">
        <v>4409</v>
      </c>
      <c r="M542" s="17" t="s">
        <v>2161</v>
      </c>
      <c r="N542" s="17" t="s">
        <v>4404</v>
      </c>
      <c r="O542" s="17" t="s">
        <v>84</v>
      </c>
      <c r="P542" t="str">
        <f t="shared" si="8"/>
        <v>日の出中中</v>
      </c>
    </row>
    <row r="543" spans="1:16" x14ac:dyDescent="0.2">
      <c r="A543" s="12">
        <v>2542</v>
      </c>
      <c r="B543" s="17" t="s">
        <v>2788</v>
      </c>
      <c r="C543" s="17" t="s">
        <v>2789</v>
      </c>
      <c r="D543" s="14" t="s">
        <v>1567</v>
      </c>
      <c r="E543" s="15" t="s">
        <v>4362</v>
      </c>
      <c r="F543" s="16">
        <v>3</v>
      </c>
      <c r="G543" s="14"/>
      <c r="H543" s="17" t="s">
        <v>4690</v>
      </c>
      <c r="I543" s="17">
        <v>2192</v>
      </c>
      <c r="J543" s="15" t="s">
        <v>756</v>
      </c>
      <c r="K543" s="17" t="s">
        <v>757</v>
      </c>
      <c r="L543" s="17" t="s">
        <v>758</v>
      </c>
      <c r="M543" s="17" t="s">
        <v>759</v>
      </c>
      <c r="N543" s="17" t="s">
        <v>760</v>
      </c>
      <c r="O543" s="17" t="s">
        <v>84</v>
      </c>
      <c r="P543" t="str">
        <f t="shared" si="8"/>
        <v>福栄中中</v>
      </c>
    </row>
    <row r="544" spans="1:16" x14ac:dyDescent="0.2">
      <c r="A544" s="12">
        <v>2543</v>
      </c>
      <c r="B544" s="17" t="s">
        <v>196</v>
      </c>
      <c r="C544" s="17" t="s">
        <v>659</v>
      </c>
      <c r="D544" s="14" t="s">
        <v>1567</v>
      </c>
      <c r="E544" s="15" t="s">
        <v>4344</v>
      </c>
      <c r="F544" s="16">
        <v>3</v>
      </c>
      <c r="G544" s="14"/>
      <c r="H544" s="17" t="s">
        <v>4690</v>
      </c>
      <c r="I544" s="17">
        <v>2543</v>
      </c>
      <c r="J544" s="15" t="s">
        <v>197</v>
      </c>
      <c r="K544" s="17" t="s">
        <v>660</v>
      </c>
      <c r="L544" s="17" t="s">
        <v>198</v>
      </c>
      <c r="M544" s="17" t="s">
        <v>661</v>
      </c>
      <c r="N544" s="17" t="s">
        <v>506</v>
      </c>
      <c r="O544" s="17" t="s">
        <v>84</v>
      </c>
      <c r="P544" t="str">
        <f t="shared" si="8"/>
        <v>下貝塚中中</v>
      </c>
    </row>
    <row r="545" spans="1:16" x14ac:dyDescent="0.2">
      <c r="A545" s="12">
        <v>2544</v>
      </c>
      <c r="B545" s="17" t="s">
        <v>608</v>
      </c>
      <c r="C545" s="17" t="s">
        <v>3789</v>
      </c>
      <c r="D545" s="14" t="s">
        <v>1567</v>
      </c>
      <c r="E545" s="15" t="s">
        <v>4344</v>
      </c>
      <c r="F545" s="16">
        <v>3</v>
      </c>
      <c r="G545" s="14" t="s">
        <v>1601</v>
      </c>
      <c r="H545" s="17" t="s">
        <v>4690</v>
      </c>
      <c r="I545" s="17">
        <v>2544</v>
      </c>
      <c r="J545" s="15" t="s">
        <v>444</v>
      </c>
      <c r="K545" s="17" t="s">
        <v>3790</v>
      </c>
      <c r="L545" s="17" t="s">
        <v>445</v>
      </c>
      <c r="M545" s="17" t="s">
        <v>3791</v>
      </c>
      <c r="N545" s="17" t="s">
        <v>3792</v>
      </c>
      <c r="O545" s="17" t="s">
        <v>84</v>
      </c>
      <c r="P545" t="str">
        <f t="shared" si="8"/>
        <v>下貝塚中中</v>
      </c>
    </row>
    <row r="546" spans="1:16" x14ac:dyDescent="0.2">
      <c r="A546" s="12">
        <v>2545</v>
      </c>
      <c r="B546" s="17" t="s">
        <v>3924</v>
      </c>
      <c r="C546" s="17" t="s">
        <v>3925</v>
      </c>
      <c r="D546" s="14" t="s">
        <v>139</v>
      </c>
      <c r="E546" s="15" t="s">
        <v>4350</v>
      </c>
      <c r="F546" s="16">
        <v>1</v>
      </c>
      <c r="G546" s="14" t="s">
        <v>3351</v>
      </c>
      <c r="H546" s="17" t="s">
        <v>4690</v>
      </c>
      <c r="I546" s="17">
        <v>2545</v>
      </c>
      <c r="J546" s="15" t="s">
        <v>3926</v>
      </c>
      <c r="K546" s="17" t="s">
        <v>3927</v>
      </c>
      <c r="L546" s="17" t="s">
        <v>3928</v>
      </c>
      <c r="M546" s="17" t="s">
        <v>3929</v>
      </c>
      <c r="N546" s="17" t="s">
        <v>3930</v>
      </c>
      <c r="O546" s="17" t="s">
        <v>84</v>
      </c>
      <c r="P546" t="str">
        <f t="shared" si="8"/>
        <v>市川二中中</v>
      </c>
    </row>
    <row r="547" spans="1:16" x14ac:dyDescent="0.2">
      <c r="A547" s="12">
        <v>2546</v>
      </c>
      <c r="B547" s="17" t="s">
        <v>2614</v>
      </c>
      <c r="C547" s="17" t="s">
        <v>2958</v>
      </c>
      <c r="D547" s="14" t="s">
        <v>1567</v>
      </c>
      <c r="E547" s="15" t="s">
        <v>4346</v>
      </c>
      <c r="F547" s="16">
        <v>3</v>
      </c>
      <c r="G547" s="14"/>
      <c r="H547" s="17" t="s">
        <v>4690</v>
      </c>
      <c r="I547" s="17">
        <v>2546</v>
      </c>
      <c r="J547" s="15" t="s">
        <v>327</v>
      </c>
      <c r="K547" s="17" t="s">
        <v>166</v>
      </c>
      <c r="L547" s="17" t="s">
        <v>328</v>
      </c>
      <c r="M547" s="17" t="s">
        <v>167</v>
      </c>
      <c r="N547" s="17" t="s">
        <v>485</v>
      </c>
      <c r="O547" s="17" t="s">
        <v>84</v>
      </c>
      <c r="P547" t="str">
        <f t="shared" si="8"/>
        <v>高谷中中</v>
      </c>
    </row>
    <row r="548" spans="1:16" x14ac:dyDescent="0.2">
      <c r="A548" s="12">
        <v>2547</v>
      </c>
      <c r="B548" s="17" t="s">
        <v>4922</v>
      </c>
      <c r="C548" s="17" t="s">
        <v>4923</v>
      </c>
      <c r="D548" s="14" t="s">
        <v>139</v>
      </c>
      <c r="E548" s="15" t="s">
        <v>4363</v>
      </c>
      <c r="F548" s="16">
        <v>2</v>
      </c>
      <c r="G548" s="14" t="s">
        <v>4909</v>
      </c>
      <c r="H548" s="17" t="s">
        <v>441</v>
      </c>
      <c r="I548" s="17"/>
      <c r="J548" s="15" t="s">
        <v>1033</v>
      </c>
      <c r="K548" s="17" t="s">
        <v>218</v>
      </c>
      <c r="L548" s="17" t="s">
        <v>1034</v>
      </c>
      <c r="M548" s="17" t="s">
        <v>219</v>
      </c>
      <c r="N548" s="17" t="s">
        <v>4924</v>
      </c>
      <c r="O548" s="17" t="s">
        <v>84</v>
      </c>
      <c r="P548" t="str">
        <f t="shared" si="8"/>
        <v>堀江中中</v>
      </c>
    </row>
    <row r="549" spans="1:16" x14ac:dyDescent="0.2">
      <c r="A549" s="12">
        <v>2548</v>
      </c>
      <c r="B549" s="17" t="s">
        <v>4925</v>
      </c>
      <c r="C549" s="17" t="s">
        <v>4926</v>
      </c>
      <c r="D549" s="14" t="s">
        <v>139</v>
      </c>
      <c r="E549" s="15" t="s">
        <v>4345</v>
      </c>
      <c r="F549" s="16">
        <v>2</v>
      </c>
      <c r="G549" s="14" t="s">
        <v>4912</v>
      </c>
      <c r="H549" s="17" t="s">
        <v>441</v>
      </c>
      <c r="I549" s="17" t="s">
        <v>441</v>
      </c>
      <c r="J549" s="15" t="s">
        <v>4927</v>
      </c>
      <c r="K549" s="17" t="s">
        <v>4928</v>
      </c>
      <c r="L549" s="17" t="s">
        <v>347</v>
      </c>
      <c r="M549" s="17" t="s">
        <v>123</v>
      </c>
      <c r="N549" s="17" t="s">
        <v>4929</v>
      </c>
      <c r="O549" s="17" t="s">
        <v>84</v>
      </c>
      <c r="P549" t="str">
        <f t="shared" si="8"/>
        <v>高洲中中</v>
      </c>
    </row>
    <row r="550" spans="1:16" x14ac:dyDescent="0.2">
      <c r="A550" s="12">
        <v>2549</v>
      </c>
      <c r="B550" s="17" t="s">
        <v>3496</v>
      </c>
      <c r="C550" s="17" t="s">
        <v>4930</v>
      </c>
      <c r="D550" s="14" t="s">
        <v>139</v>
      </c>
      <c r="E550" s="15" t="s">
        <v>4347</v>
      </c>
      <c r="F550" s="16">
        <v>2</v>
      </c>
      <c r="G550" s="14" t="s">
        <v>4912</v>
      </c>
      <c r="H550" s="17" t="s">
        <v>441</v>
      </c>
      <c r="I550" s="17"/>
      <c r="J550" s="15" t="s">
        <v>531</v>
      </c>
      <c r="K550" s="17" t="s">
        <v>235</v>
      </c>
      <c r="L550" s="17" t="s">
        <v>1044</v>
      </c>
      <c r="M550" s="17" t="s">
        <v>236</v>
      </c>
      <c r="N550" s="17" t="s">
        <v>1735</v>
      </c>
      <c r="O550" s="17" t="s">
        <v>84</v>
      </c>
      <c r="P550" t="str">
        <f t="shared" si="8"/>
        <v>市川五中中</v>
      </c>
    </row>
    <row r="551" spans="1:16" x14ac:dyDescent="0.2">
      <c r="A551" s="12">
        <v>2550</v>
      </c>
      <c r="B551" s="17" t="s">
        <v>4931</v>
      </c>
      <c r="C551" s="17" t="s">
        <v>4932</v>
      </c>
      <c r="D551" s="14" t="s">
        <v>139</v>
      </c>
      <c r="E551" s="15" t="s">
        <v>4357</v>
      </c>
      <c r="F551" s="16">
        <v>2</v>
      </c>
      <c r="G551" s="14" t="s">
        <v>4912</v>
      </c>
      <c r="H551" s="17" t="s">
        <v>441</v>
      </c>
      <c r="I551" s="17"/>
      <c r="J551" s="15" t="s">
        <v>4933</v>
      </c>
      <c r="K551" s="17" t="s">
        <v>251</v>
      </c>
      <c r="L551" s="17" t="s">
        <v>4934</v>
      </c>
      <c r="M551" s="17" t="s">
        <v>252</v>
      </c>
      <c r="N551" s="17" t="s">
        <v>4935</v>
      </c>
      <c r="O551" s="17" t="s">
        <v>84</v>
      </c>
      <c r="P551" t="str">
        <f t="shared" si="8"/>
        <v>日の出中中</v>
      </c>
    </row>
    <row r="552" spans="1:16" x14ac:dyDescent="0.2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  <c r="P552" t="str">
        <f t="shared" si="8"/>
        <v>中</v>
      </c>
    </row>
    <row r="553" spans="1:16" x14ac:dyDescent="0.2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  <c r="P553" t="str">
        <f t="shared" si="8"/>
        <v>中</v>
      </c>
    </row>
    <row r="554" spans="1:16" x14ac:dyDescent="0.2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  <c r="P554" t="str">
        <f t="shared" si="8"/>
        <v>中</v>
      </c>
    </row>
    <row r="555" spans="1:16" x14ac:dyDescent="0.2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  <c r="P555" t="str">
        <f t="shared" si="8"/>
        <v>中</v>
      </c>
    </row>
    <row r="556" spans="1:16" x14ac:dyDescent="0.2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  <c r="P556" t="str">
        <f t="shared" si="8"/>
        <v>中</v>
      </c>
    </row>
    <row r="557" spans="1:16" x14ac:dyDescent="0.2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  <c r="P557" t="str">
        <f t="shared" si="8"/>
        <v>中</v>
      </c>
    </row>
    <row r="558" spans="1:16" x14ac:dyDescent="0.2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  <c r="P558" t="str">
        <f t="shared" si="8"/>
        <v>中</v>
      </c>
    </row>
    <row r="559" spans="1:16" x14ac:dyDescent="0.2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  <c r="P559" t="str">
        <f t="shared" si="8"/>
        <v>中</v>
      </c>
    </row>
    <row r="560" spans="1:16" x14ac:dyDescent="0.2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  <c r="P560" t="str">
        <f t="shared" si="8"/>
        <v>中</v>
      </c>
    </row>
    <row r="561" spans="1:16" x14ac:dyDescent="0.2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  <c r="P561" t="str">
        <f t="shared" si="8"/>
        <v>中</v>
      </c>
    </row>
    <row r="562" spans="1:16" x14ac:dyDescent="0.2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  <c r="P562" t="str">
        <f t="shared" si="8"/>
        <v>中</v>
      </c>
    </row>
    <row r="563" spans="1:16" x14ac:dyDescent="0.2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  <c r="P563" t="str">
        <f t="shared" si="8"/>
        <v>中</v>
      </c>
    </row>
    <row r="564" spans="1:16" x14ac:dyDescent="0.2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  <c r="P564" t="str">
        <f t="shared" si="8"/>
        <v>中</v>
      </c>
    </row>
    <row r="565" spans="1:16" x14ac:dyDescent="0.2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  <c r="P565" t="str">
        <f t="shared" si="8"/>
        <v>中</v>
      </c>
    </row>
    <row r="566" spans="1:16" x14ac:dyDescent="0.2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  <c r="P566" t="str">
        <f t="shared" si="8"/>
        <v>中</v>
      </c>
    </row>
    <row r="567" spans="1:16" x14ac:dyDescent="0.2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  <c r="P567" t="str">
        <f t="shared" si="8"/>
        <v>中</v>
      </c>
    </row>
    <row r="568" spans="1:16" x14ac:dyDescent="0.2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  <c r="P568" t="str">
        <f t="shared" si="8"/>
        <v>中</v>
      </c>
    </row>
    <row r="569" spans="1:16" x14ac:dyDescent="0.2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  <c r="P569" t="str">
        <f t="shared" si="8"/>
        <v>中</v>
      </c>
    </row>
    <row r="570" spans="1:16" x14ac:dyDescent="0.2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  <c r="P570" t="str">
        <f t="shared" si="8"/>
        <v>中</v>
      </c>
    </row>
    <row r="571" spans="1:16" x14ac:dyDescent="0.2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  <c r="P571" t="str">
        <f t="shared" si="8"/>
        <v>中</v>
      </c>
    </row>
    <row r="572" spans="1:16" x14ac:dyDescent="0.2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  <c r="P572" t="str">
        <f t="shared" si="8"/>
        <v>中</v>
      </c>
    </row>
    <row r="573" spans="1:16" x14ac:dyDescent="0.2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  <c r="P573" t="str">
        <f t="shared" si="8"/>
        <v>中</v>
      </c>
    </row>
    <row r="574" spans="1:16" x14ac:dyDescent="0.2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  <c r="P574" t="str">
        <f t="shared" si="8"/>
        <v>中</v>
      </c>
    </row>
    <row r="575" spans="1:16" x14ac:dyDescent="0.2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  <c r="P575" t="str">
        <f t="shared" si="8"/>
        <v>中</v>
      </c>
    </row>
    <row r="576" spans="1:16" x14ac:dyDescent="0.2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  <c r="P576" t="str">
        <f t="shared" si="8"/>
        <v>中</v>
      </c>
    </row>
    <row r="577" spans="1:16" x14ac:dyDescent="0.2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  <c r="P577" t="str">
        <f t="shared" si="8"/>
        <v>中</v>
      </c>
    </row>
    <row r="578" spans="1:16" x14ac:dyDescent="0.2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  <c r="P578" t="str">
        <f t="shared" si="8"/>
        <v>中</v>
      </c>
    </row>
    <row r="579" spans="1:16" x14ac:dyDescent="0.2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  <c r="P579" t="str">
        <f t="shared" ref="P579:P642" si="9">E579&amp;"中"</f>
        <v>中</v>
      </c>
    </row>
    <row r="580" spans="1:16" x14ac:dyDescent="0.2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  <c r="P580" t="str">
        <f t="shared" si="9"/>
        <v>中</v>
      </c>
    </row>
    <row r="581" spans="1:16" x14ac:dyDescent="0.2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  <c r="P581" t="str">
        <f t="shared" si="9"/>
        <v>中</v>
      </c>
    </row>
    <row r="582" spans="1:16" x14ac:dyDescent="0.2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  <c r="P582" t="str">
        <f t="shared" si="9"/>
        <v>中</v>
      </c>
    </row>
    <row r="583" spans="1:16" x14ac:dyDescent="0.2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  <c r="P583" t="str">
        <f t="shared" si="9"/>
        <v>中</v>
      </c>
    </row>
    <row r="584" spans="1:16" x14ac:dyDescent="0.2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  <c r="P584" t="str">
        <f t="shared" si="9"/>
        <v>中</v>
      </c>
    </row>
    <row r="585" spans="1:16" x14ac:dyDescent="0.2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  <c r="P585" t="str">
        <f t="shared" si="9"/>
        <v>中</v>
      </c>
    </row>
    <row r="586" spans="1:16" x14ac:dyDescent="0.2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  <c r="P586" t="str">
        <f t="shared" si="9"/>
        <v>中</v>
      </c>
    </row>
    <row r="587" spans="1:16" x14ac:dyDescent="0.2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  <c r="P587" t="str">
        <f t="shared" si="9"/>
        <v>中</v>
      </c>
    </row>
    <row r="588" spans="1:16" x14ac:dyDescent="0.2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  <c r="P588" t="str">
        <f t="shared" si="9"/>
        <v>中</v>
      </c>
    </row>
    <row r="589" spans="1:16" x14ac:dyDescent="0.2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  <c r="P589" t="str">
        <f t="shared" si="9"/>
        <v>中</v>
      </c>
    </row>
    <row r="590" spans="1:16" x14ac:dyDescent="0.2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  <c r="P590" t="str">
        <f t="shared" si="9"/>
        <v>中</v>
      </c>
    </row>
    <row r="591" spans="1:16" x14ac:dyDescent="0.2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  <c r="P591" t="str">
        <f t="shared" si="9"/>
        <v>中</v>
      </c>
    </row>
    <row r="592" spans="1:16" x14ac:dyDescent="0.2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  <c r="P592" t="str">
        <f t="shared" si="9"/>
        <v>中</v>
      </c>
    </row>
    <row r="593" spans="1:16" x14ac:dyDescent="0.2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  <c r="P593" t="str">
        <f t="shared" si="9"/>
        <v>中</v>
      </c>
    </row>
    <row r="594" spans="1:16" x14ac:dyDescent="0.2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  <c r="P594" t="str">
        <f t="shared" si="9"/>
        <v>中</v>
      </c>
    </row>
    <row r="595" spans="1:16" x14ac:dyDescent="0.2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  <c r="P595" t="str">
        <f t="shared" si="9"/>
        <v>中</v>
      </c>
    </row>
    <row r="596" spans="1:16" x14ac:dyDescent="0.2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  <c r="P596" t="str">
        <f t="shared" si="9"/>
        <v>中</v>
      </c>
    </row>
    <row r="597" spans="1:16" x14ac:dyDescent="0.2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  <c r="P597" t="str">
        <f t="shared" si="9"/>
        <v>中</v>
      </c>
    </row>
    <row r="598" spans="1:16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  <c r="P598" t="str">
        <f t="shared" si="9"/>
        <v>中</v>
      </c>
    </row>
    <row r="599" spans="1:16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  <c r="P599" t="str">
        <f t="shared" si="9"/>
        <v>中</v>
      </c>
    </row>
    <row r="600" spans="1:16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  <c r="P600" t="str">
        <f t="shared" si="9"/>
        <v>中</v>
      </c>
    </row>
    <row r="601" spans="1:16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  <c r="P601" t="str">
        <f t="shared" si="9"/>
        <v>中</v>
      </c>
    </row>
    <row r="602" spans="1:16" x14ac:dyDescent="0.45">
      <c r="P602" t="str">
        <f t="shared" si="9"/>
        <v>中</v>
      </c>
    </row>
    <row r="603" spans="1:16" x14ac:dyDescent="0.45">
      <c r="P603" t="str">
        <f t="shared" si="9"/>
        <v>中</v>
      </c>
    </row>
    <row r="604" spans="1:16" x14ac:dyDescent="0.45">
      <c r="P604" t="str">
        <f t="shared" si="9"/>
        <v>中</v>
      </c>
    </row>
    <row r="605" spans="1:16" x14ac:dyDescent="0.45">
      <c r="P605" t="str">
        <f t="shared" si="9"/>
        <v>中</v>
      </c>
    </row>
    <row r="606" spans="1:16" x14ac:dyDescent="0.45">
      <c r="P606" t="str">
        <f t="shared" si="9"/>
        <v>中</v>
      </c>
    </row>
    <row r="607" spans="1:16" x14ac:dyDescent="0.45">
      <c r="P607" t="str">
        <f t="shared" si="9"/>
        <v>中</v>
      </c>
    </row>
    <row r="608" spans="1:16" x14ac:dyDescent="0.45">
      <c r="P608" t="str">
        <f t="shared" si="9"/>
        <v>中</v>
      </c>
    </row>
    <row r="609" spans="16:16" x14ac:dyDescent="0.45">
      <c r="P609" t="str">
        <f t="shared" si="9"/>
        <v>中</v>
      </c>
    </row>
    <row r="610" spans="16:16" x14ac:dyDescent="0.45">
      <c r="P610" t="str">
        <f t="shared" si="9"/>
        <v>中</v>
      </c>
    </row>
    <row r="611" spans="16:16" x14ac:dyDescent="0.45">
      <c r="P611" t="str">
        <f t="shared" si="9"/>
        <v>中</v>
      </c>
    </row>
    <row r="612" spans="16:16" x14ac:dyDescent="0.45">
      <c r="P612" t="str">
        <f t="shared" si="9"/>
        <v>中</v>
      </c>
    </row>
    <row r="613" spans="16:16" x14ac:dyDescent="0.45">
      <c r="P613" t="str">
        <f t="shared" si="9"/>
        <v>中</v>
      </c>
    </row>
    <row r="614" spans="16:16" x14ac:dyDescent="0.45">
      <c r="P614" t="str">
        <f t="shared" si="9"/>
        <v>中</v>
      </c>
    </row>
    <row r="615" spans="16:16" x14ac:dyDescent="0.45">
      <c r="P615" t="str">
        <f t="shared" si="9"/>
        <v>中</v>
      </c>
    </row>
    <row r="616" spans="16:16" x14ac:dyDescent="0.45">
      <c r="P616" t="str">
        <f t="shared" si="9"/>
        <v>中</v>
      </c>
    </row>
    <row r="617" spans="16:16" x14ac:dyDescent="0.45">
      <c r="P617" t="str">
        <f t="shared" si="9"/>
        <v>中</v>
      </c>
    </row>
    <row r="618" spans="16:16" x14ac:dyDescent="0.45">
      <c r="P618" t="str">
        <f t="shared" si="9"/>
        <v>中</v>
      </c>
    </row>
    <row r="619" spans="16:16" x14ac:dyDescent="0.45">
      <c r="P619" t="str">
        <f t="shared" si="9"/>
        <v>中</v>
      </c>
    </row>
    <row r="620" spans="16:16" x14ac:dyDescent="0.45">
      <c r="P620" t="str">
        <f t="shared" si="9"/>
        <v>中</v>
      </c>
    </row>
    <row r="621" spans="16:16" x14ac:dyDescent="0.45">
      <c r="P621" t="str">
        <f t="shared" si="9"/>
        <v>中</v>
      </c>
    </row>
    <row r="622" spans="16:16" x14ac:dyDescent="0.45">
      <c r="P622" t="str">
        <f t="shared" si="9"/>
        <v>中</v>
      </c>
    </row>
    <row r="623" spans="16:16" x14ac:dyDescent="0.45">
      <c r="P623" t="str">
        <f t="shared" si="9"/>
        <v>中</v>
      </c>
    </row>
    <row r="624" spans="16:16" x14ac:dyDescent="0.45">
      <c r="P624" t="str">
        <f t="shared" si="9"/>
        <v>中</v>
      </c>
    </row>
    <row r="625" spans="16:16" x14ac:dyDescent="0.45">
      <c r="P625" t="str">
        <f t="shared" si="9"/>
        <v>中</v>
      </c>
    </row>
    <row r="626" spans="16:16" x14ac:dyDescent="0.45">
      <c r="P626" t="str">
        <f t="shared" si="9"/>
        <v>中</v>
      </c>
    </row>
    <row r="627" spans="16:16" x14ac:dyDescent="0.45">
      <c r="P627" t="str">
        <f t="shared" si="9"/>
        <v>中</v>
      </c>
    </row>
    <row r="628" spans="16:16" x14ac:dyDescent="0.45">
      <c r="P628" t="str">
        <f t="shared" si="9"/>
        <v>中</v>
      </c>
    </row>
    <row r="629" spans="16:16" x14ac:dyDescent="0.45">
      <c r="P629" t="str">
        <f t="shared" si="9"/>
        <v>中</v>
      </c>
    </row>
    <row r="630" spans="16:16" x14ac:dyDescent="0.45">
      <c r="P630" t="str">
        <f t="shared" si="9"/>
        <v>中</v>
      </c>
    </row>
    <row r="631" spans="16:16" x14ac:dyDescent="0.45">
      <c r="P631" t="str">
        <f t="shared" si="9"/>
        <v>中</v>
      </c>
    </row>
    <row r="632" spans="16:16" x14ac:dyDescent="0.45">
      <c r="P632" t="str">
        <f t="shared" si="9"/>
        <v>中</v>
      </c>
    </row>
    <row r="633" spans="16:16" x14ac:dyDescent="0.45">
      <c r="P633" t="str">
        <f t="shared" si="9"/>
        <v>中</v>
      </c>
    </row>
    <row r="634" spans="16:16" x14ac:dyDescent="0.45">
      <c r="P634" t="str">
        <f t="shared" si="9"/>
        <v>中</v>
      </c>
    </row>
    <row r="635" spans="16:16" x14ac:dyDescent="0.45">
      <c r="P635" t="str">
        <f t="shared" si="9"/>
        <v>中</v>
      </c>
    </row>
    <row r="636" spans="16:16" x14ac:dyDescent="0.45">
      <c r="P636" t="str">
        <f t="shared" si="9"/>
        <v>中</v>
      </c>
    </row>
    <row r="637" spans="16:16" x14ac:dyDescent="0.45">
      <c r="P637" t="str">
        <f t="shared" si="9"/>
        <v>中</v>
      </c>
    </row>
    <row r="638" spans="16:16" x14ac:dyDescent="0.45">
      <c r="P638" t="str">
        <f t="shared" si="9"/>
        <v>中</v>
      </c>
    </row>
    <row r="639" spans="16:16" x14ac:dyDescent="0.45">
      <c r="P639" t="str">
        <f t="shared" si="9"/>
        <v>中</v>
      </c>
    </row>
    <row r="640" spans="16:16" x14ac:dyDescent="0.45">
      <c r="P640" t="str">
        <f t="shared" si="9"/>
        <v>中</v>
      </c>
    </row>
    <row r="641" spans="16:16" x14ac:dyDescent="0.45">
      <c r="P641" t="str">
        <f t="shared" si="9"/>
        <v>中</v>
      </c>
    </row>
    <row r="642" spans="16:16" x14ac:dyDescent="0.45">
      <c r="P642" t="str">
        <f t="shared" si="9"/>
        <v>中</v>
      </c>
    </row>
    <row r="643" spans="16:16" x14ac:dyDescent="0.45">
      <c r="P643" t="str">
        <f t="shared" ref="P643:P706" si="10">E643&amp;"中"</f>
        <v>中</v>
      </c>
    </row>
    <row r="644" spans="16:16" x14ac:dyDescent="0.45">
      <c r="P644" t="str">
        <f t="shared" si="10"/>
        <v>中</v>
      </c>
    </row>
    <row r="645" spans="16:16" x14ac:dyDescent="0.45">
      <c r="P645" t="str">
        <f t="shared" si="10"/>
        <v>中</v>
      </c>
    </row>
    <row r="646" spans="16:16" x14ac:dyDescent="0.45">
      <c r="P646" t="str">
        <f t="shared" si="10"/>
        <v>中</v>
      </c>
    </row>
    <row r="647" spans="16:16" x14ac:dyDescent="0.45">
      <c r="P647" t="str">
        <f t="shared" si="10"/>
        <v>中</v>
      </c>
    </row>
    <row r="648" spans="16:16" x14ac:dyDescent="0.45">
      <c r="P648" t="str">
        <f t="shared" si="10"/>
        <v>中</v>
      </c>
    </row>
    <row r="649" spans="16:16" x14ac:dyDescent="0.45">
      <c r="P649" t="str">
        <f t="shared" si="10"/>
        <v>中</v>
      </c>
    </row>
    <row r="650" spans="16:16" x14ac:dyDescent="0.45">
      <c r="P650" t="str">
        <f t="shared" si="10"/>
        <v>中</v>
      </c>
    </row>
    <row r="651" spans="16:16" x14ac:dyDescent="0.45">
      <c r="P651" t="str">
        <f t="shared" si="10"/>
        <v>中</v>
      </c>
    </row>
    <row r="652" spans="16:16" x14ac:dyDescent="0.45">
      <c r="P652" t="str">
        <f t="shared" si="10"/>
        <v>中</v>
      </c>
    </row>
    <row r="653" spans="16:16" x14ac:dyDescent="0.45">
      <c r="P653" t="str">
        <f t="shared" si="10"/>
        <v>中</v>
      </c>
    </row>
    <row r="654" spans="16:16" x14ac:dyDescent="0.45">
      <c r="P654" t="str">
        <f t="shared" si="10"/>
        <v>中</v>
      </c>
    </row>
    <row r="655" spans="16:16" x14ac:dyDescent="0.45">
      <c r="P655" t="str">
        <f t="shared" si="10"/>
        <v>中</v>
      </c>
    </row>
    <row r="656" spans="16:16" x14ac:dyDescent="0.45">
      <c r="P656" t="str">
        <f t="shared" si="10"/>
        <v>中</v>
      </c>
    </row>
    <row r="657" spans="16:16" x14ac:dyDescent="0.45">
      <c r="P657" t="str">
        <f t="shared" si="10"/>
        <v>中</v>
      </c>
    </row>
    <row r="658" spans="16:16" x14ac:dyDescent="0.45">
      <c r="P658" t="str">
        <f t="shared" si="10"/>
        <v>中</v>
      </c>
    </row>
    <row r="659" spans="16:16" x14ac:dyDescent="0.45">
      <c r="P659" t="str">
        <f t="shared" si="10"/>
        <v>中</v>
      </c>
    </row>
    <row r="660" spans="16:16" x14ac:dyDescent="0.45">
      <c r="P660" t="str">
        <f t="shared" si="10"/>
        <v>中</v>
      </c>
    </row>
    <row r="661" spans="16:16" x14ac:dyDescent="0.45">
      <c r="P661" t="str">
        <f t="shared" si="10"/>
        <v>中</v>
      </c>
    </row>
    <row r="662" spans="16:16" x14ac:dyDescent="0.45">
      <c r="P662" t="str">
        <f t="shared" si="10"/>
        <v>中</v>
      </c>
    </row>
    <row r="663" spans="16:16" x14ac:dyDescent="0.45">
      <c r="P663" t="str">
        <f t="shared" si="10"/>
        <v>中</v>
      </c>
    </row>
    <row r="664" spans="16:16" x14ac:dyDescent="0.45">
      <c r="P664" t="str">
        <f t="shared" si="10"/>
        <v>中</v>
      </c>
    </row>
    <row r="665" spans="16:16" x14ac:dyDescent="0.45">
      <c r="P665" t="str">
        <f t="shared" si="10"/>
        <v>中</v>
      </c>
    </row>
    <row r="666" spans="16:16" x14ac:dyDescent="0.45">
      <c r="P666" t="str">
        <f t="shared" si="10"/>
        <v>中</v>
      </c>
    </row>
    <row r="667" spans="16:16" x14ac:dyDescent="0.45">
      <c r="P667" t="str">
        <f t="shared" si="10"/>
        <v>中</v>
      </c>
    </row>
    <row r="668" spans="16:16" x14ac:dyDescent="0.45">
      <c r="P668" t="str">
        <f t="shared" si="10"/>
        <v>中</v>
      </c>
    </row>
    <row r="669" spans="16:16" x14ac:dyDescent="0.45">
      <c r="P669" t="str">
        <f t="shared" si="10"/>
        <v>中</v>
      </c>
    </row>
    <row r="670" spans="16:16" x14ac:dyDescent="0.45">
      <c r="P670" t="str">
        <f t="shared" si="10"/>
        <v>中</v>
      </c>
    </row>
    <row r="671" spans="16:16" x14ac:dyDescent="0.45">
      <c r="P671" t="str">
        <f t="shared" si="10"/>
        <v>中</v>
      </c>
    </row>
    <row r="672" spans="16:16" x14ac:dyDescent="0.45">
      <c r="P672" t="str">
        <f t="shared" si="10"/>
        <v>中</v>
      </c>
    </row>
    <row r="673" spans="16:16" x14ac:dyDescent="0.45">
      <c r="P673" t="str">
        <f t="shared" si="10"/>
        <v>中</v>
      </c>
    </row>
    <row r="674" spans="16:16" x14ac:dyDescent="0.45">
      <c r="P674" t="str">
        <f t="shared" si="10"/>
        <v>中</v>
      </c>
    </row>
    <row r="675" spans="16:16" x14ac:dyDescent="0.45">
      <c r="P675" t="str">
        <f t="shared" si="10"/>
        <v>中</v>
      </c>
    </row>
    <row r="676" spans="16:16" x14ac:dyDescent="0.45">
      <c r="P676" t="str">
        <f t="shared" si="10"/>
        <v>中</v>
      </c>
    </row>
    <row r="677" spans="16:16" x14ac:dyDescent="0.45">
      <c r="P677" t="str">
        <f t="shared" si="10"/>
        <v>中</v>
      </c>
    </row>
    <row r="678" spans="16:16" x14ac:dyDescent="0.45">
      <c r="P678" t="str">
        <f t="shared" si="10"/>
        <v>中</v>
      </c>
    </row>
    <row r="679" spans="16:16" x14ac:dyDescent="0.45">
      <c r="P679" t="str">
        <f t="shared" si="10"/>
        <v>中</v>
      </c>
    </row>
    <row r="680" spans="16:16" x14ac:dyDescent="0.45">
      <c r="P680" t="str">
        <f t="shared" si="10"/>
        <v>中</v>
      </c>
    </row>
    <row r="681" spans="16:16" x14ac:dyDescent="0.45">
      <c r="P681" t="str">
        <f t="shared" si="10"/>
        <v>中</v>
      </c>
    </row>
    <row r="682" spans="16:16" x14ac:dyDescent="0.45">
      <c r="P682" t="str">
        <f t="shared" si="10"/>
        <v>中</v>
      </c>
    </row>
    <row r="683" spans="16:16" x14ac:dyDescent="0.45">
      <c r="P683" t="str">
        <f t="shared" si="10"/>
        <v>中</v>
      </c>
    </row>
    <row r="684" spans="16:16" x14ac:dyDescent="0.45">
      <c r="P684" t="str">
        <f t="shared" si="10"/>
        <v>中</v>
      </c>
    </row>
    <row r="685" spans="16:16" x14ac:dyDescent="0.45">
      <c r="P685" t="str">
        <f t="shared" si="10"/>
        <v>中</v>
      </c>
    </row>
    <row r="686" spans="16:16" x14ac:dyDescent="0.45">
      <c r="P686" t="str">
        <f t="shared" si="10"/>
        <v>中</v>
      </c>
    </row>
    <row r="687" spans="16:16" x14ac:dyDescent="0.45">
      <c r="P687" t="str">
        <f t="shared" si="10"/>
        <v>中</v>
      </c>
    </row>
    <row r="688" spans="16:16" x14ac:dyDescent="0.45">
      <c r="P688" t="str">
        <f t="shared" si="10"/>
        <v>中</v>
      </c>
    </row>
    <row r="689" spans="16:16" x14ac:dyDescent="0.45">
      <c r="P689" t="str">
        <f t="shared" si="10"/>
        <v>中</v>
      </c>
    </row>
    <row r="690" spans="16:16" x14ac:dyDescent="0.45">
      <c r="P690" t="str">
        <f t="shared" si="10"/>
        <v>中</v>
      </c>
    </row>
    <row r="691" spans="16:16" x14ac:dyDescent="0.45">
      <c r="P691" t="str">
        <f t="shared" si="10"/>
        <v>中</v>
      </c>
    </row>
    <row r="692" spans="16:16" x14ac:dyDescent="0.45">
      <c r="P692" t="str">
        <f t="shared" si="10"/>
        <v>中</v>
      </c>
    </row>
    <row r="693" spans="16:16" x14ac:dyDescent="0.45">
      <c r="P693" t="str">
        <f t="shared" si="10"/>
        <v>中</v>
      </c>
    </row>
    <row r="694" spans="16:16" x14ac:dyDescent="0.45">
      <c r="P694" t="str">
        <f t="shared" si="10"/>
        <v>中</v>
      </c>
    </row>
    <row r="695" spans="16:16" x14ac:dyDescent="0.45">
      <c r="P695" t="str">
        <f t="shared" si="10"/>
        <v>中</v>
      </c>
    </row>
    <row r="696" spans="16:16" x14ac:dyDescent="0.45">
      <c r="P696" t="str">
        <f t="shared" si="10"/>
        <v>中</v>
      </c>
    </row>
    <row r="697" spans="16:16" x14ac:dyDescent="0.45">
      <c r="P697" t="str">
        <f t="shared" si="10"/>
        <v>中</v>
      </c>
    </row>
    <row r="698" spans="16:16" x14ac:dyDescent="0.45">
      <c r="P698" t="str">
        <f t="shared" si="10"/>
        <v>中</v>
      </c>
    </row>
    <row r="699" spans="16:16" x14ac:dyDescent="0.45">
      <c r="P699" t="str">
        <f t="shared" si="10"/>
        <v>中</v>
      </c>
    </row>
    <row r="700" spans="16:16" x14ac:dyDescent="0.45">
      <c r="P700" t="str">
        <f t="shared" si="10"/>
        <v>中</v>
      </c>
    </row>
    <row r="701" spans="16:16" x14ac:dyDescent="0.45">
      <c r="P701" t="str">
        <f t="shared" si="10"/>
        <v>中</v>
      </c>
    </row>
    <row r="702" spans="16:16" x14ac:dyDescent="0.45">
      <c r="P702" t="str">
        <f t="shared" si="10"/>
        <v>中</v>
      </c>
    </row>
    <row r="703" spans="16:16" x14ac:dyDescent="0.45">
      <c r="P703" t="str">
        <f t="shared" si="10"/>
        <v>中</v>
      </c>
    </row>
    <row r="704" spans="16:16" x14ac:dyDescent="0.45">
      <c r="P704" t="str">
        <f t="shared" si="10"/>
        <v>中</v>
      </c>
    </row>
    <row r="705" spans="16:16" x14ac:dyDescent="0.45">
      <c r="P705" t="str">
        <f t="shared" si="10"/>
        <v>中</v>
      </c>
    </row>
    <row r="706" spans="16:16" x14ac:dyDescent="0.45">
      <c r="P706" t="str">
        <f t="shared" si="10"/>
        <v>中</v>
      </c>
    </row>
    <row r="707" spans="16:16" x14ac:dyDescent="0.45">
      <c r="P707" t="str">
        <f t="shared" ref="P707:P770" si="11">E707&amp;"中"</f>
        <v>中</v>
      </c>
    </row>
    <row r="708" spans="16:16" x14ac:dyDescent="0.45">
      <c r="P708" t="str">
        <f t="shared" si="11"/>
        <v>中</v>
      </c>
    </row>
    <row r="709" spans="16:16" x14ac:dyDescent="0.45">
      <c r="P709" t="str">
        <f t="shared" si="11"/>
        <v>中</v>
      </c>
    </row>
    <row r="710" spans="16:16" x14ac:dyDescent="0.45">
      <c r="P710" t="str">
        <f t="shared" si="11"/>
        <v>中</v>
      </c>
    </row>
    <row r="711" spans="16:16" x14ac:dyDescent="0.45">
      <c r="P711" t="str">
        <f t="shared" si="11"/>
        <v>中</v>
      </c>
    </row>
    <row r="712" spans="16:16" x14ac:dyDescent="0.45">
      <c r="P712" t="str">
        <f t="shared" si="11"/>
        <v>中</v>
      </c>
    </row>
    <row r="713" spans="16:16" x14ac:dyDescent="0.45">
      <c r="P713" t="str">
        <f t="shared" si="11"/>
        <v>中</v>
      </c>
    </row>
    <row r="714" spans="16:16" x14ac:dyDescent="0.45">
      <c r="P714" t="str">
        <f t="shared" si="11"/>
        <v>中</v>
      </c>
    </row>
    <row r="715" spans="16:16" x14ac:dyDescent="0.45">
      <c r="P715" t="str">
        <f t="shared" si="11"/>
        <v>中</v>
      </c>
    </row>
    <row r="716" spans="16:16" x14ac:dyDescent="0.45">
      <c r="P716" t="str">
        <f t="shared" si="11"/>
        <v>中</v>
      </c>
    </row>
    <row r="717" spans="16:16" x14ac:dyDescent="0.45">
      <c r="P717" t="str">
        <f t="shared" si="11"/>
        <v>中</v>
      </c>
    </row>
    <row r="718" spans="16:16" x14ac:dyDescent="0.45">
      <c r="P718" t="str">
        <f t="shared" si="11"/>
        <v>中</v>
      </c>
    </row>
    <row r="719" spans="16:16" x14ac:dyDescent="0.45">
      <c r="P719" t="str">
        <f t="shared" si="11"/>
        <v>中</v>
      </c>
    </row>
    <row r="720" spans="16:16" x14ac:dyDescent="0.45">
      <c r="P720" t="str">
        <f t="shared" si="11"/>
        <v>中</v>
      </c>
    </row>
    <row r="721" spans="16:16" x14ac:dyDescent="0.45">
      <c r="P721" t="str">
        <f t="shared" si="11"/>
        <v>中</v>
      </c>
    </row>
    <row r="722" spans="16:16" x14ac:dyDescent="0.45">
      <c r="P722" t="str">
        <f t="shared" si="11"/>
        <v>中</v>
      </c>
    </row>
    <row r="723" spans="16:16" x14ac:dyDescent="0.45">
      <c r="P723" t="str">
        <f t="shared" si="11"/>
        <v>中</v>
      </c>
    </row>
    <row r="724" spans="16:16" x14ac:dyDescent="0.45">
      <c r="P724" t="str">
        <f t="shared" si="11"/>
        <v>中</v>
      </c>
    </row>
    <row r="725" spans="16:16" x14ac:dyDescent="0.45">
      <c r="P725" t="str">
        <f t="shared" si="11"/>
        <v>中</v>
      </c>
    </row>
    <row r="726" spans="16:16" x14ac:dyDescent="0.45">
      <c r="P726" t="str">
        <f t="shared" si="11"/>
        <v>中</v>
      </c>
    </row>
    <row r="727" spans="16:16" x14ac:dyDescent="0.45">
      <c r="P727" t="str">
        <f t="shared" si="11"/>
        <v>中</v>
      </c>
    </row>
    <row r="728" spans="16:16" x14ac:dyDescent="0.45">
      <c r="P728" t="str">
        <f t="shared" si="11"/>
        <v>中</v>
      </c>
    </row>
    <row r="729" spans="16:16" x14ac:dyDescent="0.45">
      <c r="P729" t="str">
        <f t="shared" si="11"/>
        <v>中</v>
      </c>
    </row>
    <row r="730" spans="16:16" x14ac:dyDescent="0.45">
      <c r="P730" t="str">
        <f t="shared" si="11"/>
        <v>中</v>
      </c>
    </row>
    <row r="731" spans="16:16" x14ac:dyDescent="0.45">
      <c r="P731" t="str">
        <f t="shared" si="11"/>
        <v>中</v>
      </c>
    </row>
    <row r="732" spans="16:16" x14ac:dyDescent="0.45">
      <c r="P732" t="str">
        <f t="shared" si="11"/>
        <v>中</v>
      </c>
    </row>
    <row r="733" spans="16:16" x14ac:dyDescent="0.45">
      <c r="P733" t="str">
        <f t="shared" si="11"/>
        <v>中</v>
      </c>
    </row>
    <row r="734" spans="16:16" x14ac:dyDescent="0.45">
      <c r="P734" t="str">
        <f t="shared" si="11"/>
        <v>中</v>
      </c>
    </row>
    <row r="735" spans="16:16" x14ac:dyDescent="0.45">
      <c r="P735" t="str">
        <f t="shared" si="11"/>
        <v>中</v>
      </c>
    </row>
    <row r="736" spans="16:16" x14ac:dyDescent="0.45">
      <c r="P736" t="str">
        <f t="shared" si="11"/>
        <v>中</v>
      </c>
    </row>
    <row r="737" spans="16:16" x14ac:dyDescent="0.45">
      <c r="P737" t="str">
        <f t="shared" si="11"/>
        <v>中</v>
      </c>
    </row>
    <row r="738" spans="16:16" x14ac:dyDescent="0.45">
      <c r="P738" t="str">
        <f t="shared" si="11"/>
        <v>中</v>
      </c>
    </row>
    <row r="739" spans="16:16" x14ac:dyDescent="0.45">
      <c r="P739" t="str">
        <f t="shared" si="11"/>
        <v>中</v>
      </c>
    </row>
    <row r="740" spans="16:16" x14ac:dyDescent="0.45">
      <c r="P740" t="str">
        <f t="shared" si="11"/>
        <v>中</v>
      </c>
    </row>
    <row r="741" spans="16:16" x14ac:dyDescent="0.45">
      <c r="P741" t="str">
        <f t="shared" si="11"/>
        <v>中</v>
      </c>
    </row>
    <row r="742" spans="16:16" x14ac:dyDescent="0.45">
      <c r="P742" t="str">
        <f t="shared" si="11"/>
        <v>中</v>
      </c>
    </row>
    <row r="743" spans="16:16" x14ac:dyDescent="0.45">
      <c r="P743" t="str">
        <f t="shared" si="11"/>
        <v>中</v>
      </c>
    </row>
    <row r="744" spans="16:16" x14ac:dyDescent="0.45">
      <c r="P744" t="str">
        <f t="shared" si="11"/>
        <v>中</v>
      </c>
    </row>
    <row r="745" spans="16:16" x14ac:dyDescent="0.45">
      <c r="P745" t="str">
        <f t="shared" si="11"/>
        <v>中</v>
      </c>
    </row>
    <row r="746" spans="16:16" x14ac:dyDescent="0.45">
      <c r="P746" t="str">
        <f t="shared" si="11"/>
        <v>中</v>
      </c>
    </row>
    <row r="747" spans="16:16" x14ac:dyDescent="0.45">
      <c r="P747" t="str">
        <f t="shared" si="11"/>
        <v>中</v>
      </c>
    </row>
    <row r="748" spans="16:16" x14ac:dyDescent="0.45">
      <c r="P748" t="str">
        <f t="shared" si="11"/>
        <v>中</v>
      </c>
    </row>
    <row r="749" spans="16:16" x14ac:dyDescent="0.45">
      <c r="P749" t="str">
        <f t="shared" si="11"/>
        <v>中</v>
      </c>
    </row>
    <row r="750" spans="16:16" x14ac:dyDescent="0.45">
      <c r="P750" t="str">
        <f t="shared" si="11"/>
        <v>中</v>
      </c>
    </row>
    <row r="751" spans="16:16" x14ac:dyDescent="0.45">
      <c r="P751" t="str">
        <f t="shared" si="11"/>
        <v>中</v>
      </c>
    </row>
    <row r="752" spans="16:16" x14ac:dyDescent="0.45">
      <c r="P752" t="str">
        <f t="shared" si="11"/>
        <v>中</v>
      </c>
    </row>
    <row r="753" spans="16:16" x14ac:dyDescent="0.45">
      <c r="P753" t="str">
        <f t="shared" si="11"/>
        <v>中</v>
      </c>
    </row>
    <row r="754" spans="16:16" x14ac:dyDescent="0.45">
      <c r="P754" t="str">
        <f t="shared" si="11"/>
        <v>中</v>
      </c>
    </row>
    <row r="755" spans="16:16" x14ac:dyDescent="0.45">
      <c r="P755" t="str">
        <f t="shared" si="11"/>
        <v>中</v>
      </c>
    </row>
    <row r="756" spans="16:16" x14ac:dyDescent="0.45">
      <c r="P756" t="str">
        <f t="shared" si="11"/>
        <v>中</v>
      </c>
    </row>
    <row r="757" spans="16:16" x14ac:dyDescent="0.45">
      <c r="P757" t="str">
        <f t="shared" si="11"/>
        <v>中</v>
      </c>
    </row>
    <row r="758" spans="16:16" x14ac:dyDescent="0.45">
      <c r="P758" t="str">
        <f t="shared" si="11"/>
        <v>中</v>
      </c>
    </row>
    <row r="759" spans="16:16" x14ac:dyDescent="0.45">
      <c r="P759" t="str">
        <f t="shared" si="11"/>
        <v>中</v>
      </c>
    </row>
    <row r="760" spans="16:16" x14ac:dyDescent="0.45">
      <c r="P760" t="str">
        <f t="shared" si="11"/>
        <v>中</v>
      </c>
    </row>
    <row r="761" spans="16:16" x14ac:dyDescent="0.45">
      <c r="P761" t="str">
        <f t="shared" si="11"/>
        <v>中</v>
      </c>
    </row>
    <row r="762" spans="16:16" x14ac:dyDescent="0.45">
      <c r="P762" t="str">
        <f t="shared" si="11"/>
        <v>中</v>
      </c>
    </row>
    <row r="763" spans="16:16" x14ac:dyDescent="0.45">
      <c r="P763" t="str">
        <f t="shared" si="11"/>
        <v>中</v>
      </c>
    </row>
    <row r="764" spans="16:16" x14ac:dyDescent="0.45">
      <c r="P764" t="str">
        <f t="shared" si="11"/>
        <v>中</v>
      </c>
    </row>
    <row r="765" spans="16:16" x14ac:dyDescent="0.45">
      <c r="P765" t="str">
        <f t="shared" si="11"/>
        <v>中</v>
      </c>
    </row>
    <row r="766" spans="16:16" x14ac:dyDescent="0.45">
      <c r="P766" t="str">
        <f t="shared" si="11"/>
        <v>中</v>
      </c>
    </row>
    <row r="767" spans="16:16" x14ac:dyDescent="0.45">
      <c r="P767" t="str">
        <f t="shared" si="11"/>
        <v>中</v>
      </c>
    </row>
    <row r="768" spans="16:16" x14ac:dyDescent="0.45">
      <c r="P768" t="str">
        <f t="shared" si="11"/>
        <v>中</v>
      </c>
    </row>
    <row r="769" spans="16:16" x14ac:dyDescent="0.45">
      <c r="P769" t="str">
        <f t="shared" si="11"/>
        <v>中</v>
      </c>
    </row>
    <row r="770" spans="16:16" x14ac:dyDescent="0.45">
      <c r="P770" t="str">
        <f t="shared" si="11"/>
        <v>中</v>
      </c>
    </row>
    <row r="771" spans="16:16" x14ac:dyDescent="0.45">
      <c r="P771" t="str">
        <f t="shared" ref="P771:P834" si="12">E771&amp;"中"</f>
        <v>中</v>
      </c>
    </row>
    <row r="772" spans="16:16" x14ac:dyDescent="0.45">
      <c r="P772" t="str">
        <f t="shared" si="12"/>
        <v>中</v>
      </c>
    </row>
    <row r="773" spans="16:16" x14ac:dyDescent="0.45">
      <c r="P773" t="str">
        <f t="shared" si="12"/>
        <v>中</v>
      </c>
    </row>
    <row r="774" spans="16:16" x14ac:dyDescent="0.45">
      <c r="P774" t="str">
        <f t="shared" si="12"/>
        <v>中</v>
      </c>
    </row>
    <row r="775" spans="16:16" x14ac:dyDescent="0.45">
      <c r="P775" t="str">
        <f t="shared" si="12"/>
        <v>中</v>
      </c>
    </row>
    <row r="776" spans="16:16" x14ac:dyDescent="0.45">
      <c r="P776" t="str">
        <f t="shared" si="12"/>
        <v>中</v>
      </c>
    </row>
    <row r="777" spans="16:16" x14ac:dyDescent="0.45">
      <c r="P777" t="str">
        <f t="shared" si="12"/>
        <v>中</v>
      </c>
    </row>
    <row r="778" spans="16:16" x14ac:dyDescent="0.45">
      <c r="P778" t="str">
        <f t="shared" si="12"/>
        <v>中</v>
      </c>
    </row>
    <row r="779" spans="16:16" x14ac:dyDescent="0.45">
      <c r="P779" t="str">
        <f t="shared" si="12"/>
        <v>中</v>
      </c>
    </row>
    <row r="780" spans="16:16" x14ac:dyDescent="0.45">
      <c r="P780" t="str">
        <f t="shared" si="12"/>
        <v>中</v>
      </c>
    </row>
    <row r="781" spans="16:16" x14ac:dyDescent="0.45">
      <c r="P781" t="str">
        <f t="shared" si="12"/>
        <v>中</v>
      </c>
    </row>
    <row r="782" spans="16:16" x14ac:dyDescent="0.45">
      <c r="P782" t="str">
        <f t="shared" si="12"/>
        <v>中</v>
      </c>
    </row>
    <row r="783" spans="16:16" x14ac:dyDescent="0.45">
      <c r="P783" t="str">
        <f t="shared" si="12"/>
        <v>中</v>
      </c>
    </row>
    <row r="784" spans="16:16" x14ac:dyDescent="0.45">
      <c r="P784" t="str">
        <f t="shared" si="12"/>
        <v>中</v>
      </c>
    </row>
    <row r="785" spans="16:16" x14ac:dyDescent="0.45">
      <c r="P785" t="str">
        <f t="shared" si="12"/>
        <v>中</v>
      </c>
    </row>
    <row r="786" spans="16:16" x14ac:dyDescent="0.45">
      <c r="P786" t="str">
        <f t="shared" si="12"/>
        <v>中</v>
      </c>
    </row>
    <row r="787" spans="16:16" x14ac:dyDescent="0.45">
      <c r="P787" t="str">
        <f t="shared" si="12"/>
        <v>中</v>
      </c>
    </row>
    <row r="788" spans="16:16" x14ac:dyDescent="0.45">
      <c r="P788" t="str">
        <f t="shared" si="12"/>
        <v>中</v>
      </c>
    </row>
    <row r="789" spans="16:16" x14ac:dyDescent="0.45">
      <c r="P789" t="str">
        <f t="shared" si="12"/>
        <v>中</v>
      </c>
    </row>
    <row r="790" spans="16:16" x14ac:dyDescent="0.45">
      <c r="P790" t="str">
        <f t="shared" si="12"/>
        <v>中</v>
      </c>
    </row>
    <row r="791" spans="16:16" x14ac:dyDescent="0.45">
      <c r="P791" t="str">
        <f t="shared" si="12"/>
        <v>中</v>
      </c>
    </row>
    <row r="792" spans="16:16" x14ac:dyDescent="0.45">
      <c r="P792" t="str">
        <f t="shared" si="12"/>
        <v>中</v>
      </c>
    </row>
    <row r="793" spans="16:16" x14ac:dyDescent="0.45">
      <c r="P793" t="str">
        <f t="shared" si="12"/>
        <v>中</v>
      </c>
    </row>
    <row r="794" spans="16:16" x14ac:dyDescent="0.45">
      <c r="P794" t="str">
        <f t="shared" si="12"/>
        <v>中</v>
      </c>
    </row>
    <row r="795" spans="16:16" x14ac:dyDescent="0.45">
      <c r="P795" t="str">
        <f t="shared" si="12"/>
        <v>中</v>
      </c>
    </row>
    <row r="796" spans="16:16" x14ac:dyDescent="0.45">
      <c r="P796" t="str">
        <f t="shared" si="12"/>
        <v>中</v>
      </c>
    </row>
    <row r="797" spans="16:16" x14ac:dyDescent="0.45">
      <c r="P797" t="str">
        <f t="shared" si="12"/>
        <v>中</v>
      </c>
    </row>
    <row r="798" spans="16:16" x14ac:dyDescent="0.45">
      <c r="P798" t="str">
        <f t="shared" si="12"/>
        <v>中</v>
      </c>
    </row>
    <row r="799" spans="16:16" x14ac:dyDescent="0.45">
      <c r="P799" t="str">
        <f t="shared" si="12"/>
        <v>中</v>
      </c>
    </row>
    <row r="800" spans="16:16" x14ac:dyDescent="0.45">
      <c r="P800" t="str">
        <f t="shared" si="12"/>
        <v>中</v>
      </c>
    </row>
    <row r="801" spans="16:16" x14ac:dyDescent="0.45">
      <c r="P801" t="str">
        <f t="shared" si="12"/>
        <v>中</v>
      </c>
    </row>
    <row r="802" spans="16:16" x14ac:dyDescent="0.45">
      <c r="P802" t="str">
        <f t="shared" si="12"/>
        <v>中</v>
      </c>
    </row>
    <row r="803" spans="16:16" x14ac:dyDescent="0.45">
      <c r="P803" t="str">
        <f t="shared" si="12"/>
        <v>中</v>
      </c>
    </row>
    <row r="804" spans="16:16" x14ac:dyDescent="0.45">
      <c r="P804" t="str">
        <f t="shared" si="12"/>
        <v>中</v>
      </c>
    </row>
    <row r="805" spans="16:16" x14ac:dyDescent="0.45">
      <c r="P805" t="str">
        <f t="shared" si="12"/>
        <v>中</v>
      </c>
    </row>
    <row r="806" spans="16:16" x14ac:dyDescent="0.45">
      <c r="P806" t="str">
        <f t="shared" si="12"/>
        <v>中</v>
      </c>
    </row>
    <row r="807" spans="16:16" x14ac:dyDescent="0.45">
      <c r="P807" t="str">
        <f t="shared" si="12"/>
        <v>中</v>
      </c>
    </row>
    <row r="808" spans="16:16" x14ac:dyDescent="0.45">
      <c r="P808" t="str">
        <f t="shared" si="12"/>
        <v>中</v>
      </c>
    </row>
    <row r="809" spans="16:16" x14ac:dyDescent="0.45">
      <c r="P809" t="str">
        <f t="shared" si="12"/>
        <v>中</v>
      </c>
    </row>
    <row r="810" spans="16:16" x14ac:dyDescent="0.45">
      <c r="P810" t="str">
        <f t="shared" si="12"/>
        <v>中</v>
      </c>
    </row>
    <row r="811" spans="16:16" x14ac:dyDescent="0.45">
      <c r="P811" t="str">
        <f t="shared" si="12"/>
        <v>中</v>
      </c>
    </row>
    <row r="812" spans="16:16" x14ac:dyDescent="0.45">
      <c r="P812" t="str">
        <f t="shared" si="12"/>
        <v>中</v>
      </c>
    </row>
    <row r="813" spans="16:16" x14ac:dyDescent="0.45">
      <c r="P813" t="str">
        <f t="shared" si="12"/>
        <v>中</v>
      </c>
    </row>
    <row r="814" spans="16:16" x14ac:dyDescent="0.45">
      <c r="P814" t="str">
        <f t="shared" si="12"/>
        <v>中</v>
      </c>
    </row>
    <row r="815" spans="16:16" x14ac:dyDescent="0.45">
      <c r="P815" t="str">
        <f t="shared" si="12"/>
        <v>中</v>
      </c>
    </row>
    <row r="816" spans="16:16" x14ac:dyDescent="0.45">
      <c r="P816" t="str">
        <f t="shared" si="12"/>
        <v>中</v>
      </c>
    </row>
    <row r="817" spans="16:16" x14ac:dyDescent="0.45">
      <c r="P817" t="str">
        <f t="shared" si="12"/>
        <v>中</v>
      </c>
    </row>
    <row r="818" spans="16:16" x14ac:dyDescent="0.45">
      <c r="P818" t="str">
        <f t="shared" si="12"/>
        <v>中</v>
      </c>
    </row>
    <row r="819" spans="16:16" x14ac:dyDescent="0.45">
      <c r="P819" t="str">
        <f t="shared" si="12"/>
        <v>中</v>
      </c>
    </row>
    <row r="820" spans="16:16" x14ac:dyDescent="0.45">
      <c r="P820" t="str">
        <f t="shared" si="12"/>
        <v>中</v>
      </c>
    </row>
    <row r="821" spans="16:16" x14ac:dyDescent="0.45">
      <c r="P821" t="str">
        <f t="shared" si="12"/>
        <v>中</v>
      </c>
    </row>
    <row r="822" spans="16:16" x14ac:dyDescent="0.45">
      <c r="P822" t="str">
        <f t="shared" si="12"/>
        <v>中</v>
      </c>
    </row>
    <row r="823" spans="16:16" x14ac:dyDescent="0.45">
      <c r="P823" t="str">
        <f t="shared" si="12"/>
        <v>中</v>
      </c>
    </row>
    <row r="824" spans="16:16" x14ac:dyDescent="0.45">
      <c r="P824" t="str">
        <f t="shared" si="12"/>
        <v>中</v>
      </c>
    </row>
    <row r="825" spans="16:16" x14ac:dyDescent="0.45">
      <c r="P825" t="str">
        <f t="shared" si="12"/>
        <v>中</v>
      </c>
    </row>
    <row r="826" spans="16:16" x14ac:dyDescent="0.45">
      <c r="P826" t="str">
        <f t="shared" si="12"/>
        <v>中</v>
      </c>
    </row>
    <row r="827" spans="16:16" x14ac:dyDescent="0.45">
      <c r="P827" t="str">
        <f t="shared" si="12"/>
        <v>中</v>
      </c>
    </row>
    <row r="828" spans="16:16" x14ac:dyDescent="0.45">
      <c r="P828" t="str">
        <f t="shared" si="12"/>
        <v>中</v>
      </c>
    </row>
    <row r="829" spans="16:16" x14ac:dyDescent="0.45">
      <c r="P829" t="str">
        <f t="shared" si="12"/>
        <v>中</v>
      </c>
    </row>
    <row r="830" spans="16:16" x14ac:dyDescent="0.45">
      <c r="P830" t="str">
        <f t="shared" si="12"/>
        <v>中</v>
      </c>
    </row>
    <row r="831" spans="16:16" x14ac:dyDescent="0.45">
      <c r="P831" t="str">
        <f t="shared" si="12"/>
        <v>中</v>
      </c>
    </row>
    <row r="832" spans="16:16" x14ac:dyDescent="0.45">
      <c r="P832" t="str">
        <f t="shared" si="12"/>
        <v>中</v>
      </c>
    </row>
    <row r="833" spans="16:16" x14ac:dyDescent="0.45">
      <c r="P833" t="str">
        <f t="shared" si="12"/>
        <v>中</v>
      </c>
    </row>
    <row r="834" spans="16:16" x14ac:dyDescent="0.45">
      <c r="P834" t="str">
        <f t="shared" si="12"/>
        <v>中</v>
      </c>
    </row>
    <row r="835" spans="16:16" x14ac:dyDescent="0.45">
      <c r="P835" t="str">
        <f t="shared" ref="P835:P898" si="13">E835&amp;"中"</f>
        <v>中</v>
      </c>
    </row>
    <row r="836" spans="16:16" x14ac:dyDescent="0.45">
      <c r="P836" t="str">
        <f t="shared" si="13"/>
        <v>中</v>
      </c>
    </row>
    <row r="837" spans="16:16" x14ac:dyDescent="0.45">
      <c r="P837" t="str">
        <f t="shared" si="13"/>
        <v>中</v>
      </c>
    </row>
    <row r="838" spans="16:16" x14ac:dyDescent="0.45">
      <c r="P838" t="str">
        <f t="shared" si="13"/>
        <v>中</v>
      </c>
    </row>
    <row r="839" spans="16:16" x14ac:dyDescent="0.45">
      <c r="P839" t="str">
        <f t="shared" si="13"/>
        <v>中</v>
      </c>
    </row>
    <row r="840" spans="16:16" x14ac:dyDescent="0.45">
      <c r="P840" t="str">
        <f t="shared" si="13"/>
        <v>中</v>
      </c>
    </row>
    <row r="841" spans="16:16" x14ac:dyDescent="0.45">
      <c r="P841" t="str">
        <f t="shared" si="13"/>
        <v>中</v>
      </c>
    </row>
    <row r="842" spans="16:16" x14ac:dyDescent="0.45">
      <c r="P842" t="str">
        <f t="shared" si="13"/>
        <v>中</v>
      </c>
    </row>
    <row r="843" spans="16:16" x14ac:dyDescent="0.45">
      <c r="P843" t="str">
        <f t="shared" si="13"/>
        <v>中</v>
      </c>
    </row>
    <row r="844" spans="16:16" x14ac:dyDescent="0.45">
      <c r="P844" t="str">
        <f t="shared" si="13"/>
        <v>中</v>
      </c>
    </row>
    <row r="845" spans="16:16" x14ac:dyDescent="0.45">
      <c r="P845" t="str">
        <f t="shared" si="13"/>
        <v>中</v>
      </c>
    </row>
    <row r="846" spans="16:16" x14ac:dyDescent="0.45">
      <c r="P846" t="str">
        <f t="shared" si="13"/>
        <v>中</v>
      </c>
    </row>
    <row r="847" spans="16:16" x14ac:dyDescent="0.45">
      <c r="P847" t="str">
        <f t="shared" si="13"/>
        <v>中</v>
      </c>
    </row>
    <row r="848" spans="16:16" x14ac:dyDescent="0.45">
      <c r="P848" t="str">
        <f t="shared" si="13"/>
        <v>中</v>
      </c>
    </row>
    <row r="849" spans="16:16" x14ac:dyDescent="0.45">
      <c r="P849" t="str">
        <f t="shared" si="13"/>
        <v>中</v>
      </c>
    </row>
    <row r="850" spans="16:16" x14ac:dyDescent="0.45">
      <c r="P850" t="str">
        <f t="shared" si="13"/>
        <v>中</v>
      </c>
    </row>
    <row r="851" spans="16:16" x14ac:dyDescent="0.45">
      <c r="P851" t="str">
        <f t="shared" si="13"/>
        <v>中</v>
      </c>
    </row>
    <row r="852" spans="16:16" x14ac:dyDescent="0.45">
      <c r="P852" t="str">
        <f t="shared" si="13"/>
        <v>中</v>
      </c>
    </row>
    <row r="853" spans="16:16" x14ac:dyDescent="0.45">
      <c r="P853" t="str">
        <f t="shared" si="13"/>
        <v>中</v>
      </c>
    </row>
    <row r="854" spans="16:16" x14ac:dyDescent="0.45">
      <c r="P854" t="str">
        <f t="shared" si="13"/>
        <v>中</v>
      </c>
    </row>
    <row r="855" spans="16:16" x14ac:dyDescent="0.45">
      <c r="P855" t="str">
        <f t="shared" si="13"/>
        <v>中</v>
      </c>
    </row>
    <row r="856" spans="16:16" x14ac:dyDescent="0.45">
      <c r="P856" t="str">
        <f t="shared" si="13"/>
        <v>中</v>
      </c>
    </row>
    <row r="857" spans="16:16" x14ac:dyDescent="0.45">
      <c r="P857" t="str">
        <f t="shared" si="13"/>
        <v>中</v>
      </c>
    </row>
    <row r="858" spans="16:16" x14ac:dyDescent="0.45">
      <c r="P858" t="str">
        <f t="shared" si="13"/>
        <v>中</v>
      </c>
    </row>
    <row r="859" spans="16:16" x14ac:dyDescent="0.45">
      <c r="P859" t="str">
        <f t="shared" si="13"/>
        <v>中</v>
      </c>
    </row>
    <row r="860" spans="16:16" x14ac:dyDescent="0.45">
      <c r="P860" t="str">
        <f t="shared" si="13"/>
        <v>中</v>
      </c>
    </row>
    <row r="861" spans="16:16" x14ac:dyDescent="0.45">
      <c r="P861" t="str">
        <f t="shared" si="13"/>
        <v>中</v>
      </c>
    </row>
    <row r="862" spans="16:16" x14ac:dyDescent="0.45">
      <c r="P862" t="str">
        <f t="shared" si="13"/>
        <v>中</v>
      </c>
    </row>
    <row r="863" spans="16:16" x14ac:dyDescent="0.45">
      <c r="P863" t="str">
        <f t="shared" si="13"/>
        <v>中</v>
      </c>
    </row>
    <row r="864" spans="16:16" x14ac:dyDescent="0.45">
      <c r="P864" t="str">
        <f t="shared" si="13"/>
        <v>中</v>
      </c>
    </row>
    <row r="865" spans="16:16" x14ac:dyDescent="0.45">
      <c r="P865" t="str">
        <f t="shared" si="13"/>
        <v>中</v>
      </c>
    </row>
    <row r="866" spans="16:16" x14ac:dyDescent="0.45">
      <c r="P866" t="str">
        <f t="shared" si="13"/>
        <v>中</v>
      </c>
    </row>
    <row r="867" spans="16:16" x14ac:dyDescent="0.45">
      <c r="P867" t="str">
        <f t="shared" si="13"/>
        <v>中</v>
      </c>
    </row>
    <row r="868" spans="16:16" x14ac:dyDescent="0.45">
      <c r="P868" t="str">
        <f t="shared" si="13"/>
        <v>中</v>
      </c>
    </row>
    <row r="869" spans="16:16" x14ac:dyDescent="0.45">
      <c r="P869" t="str">
        <f t="shared" si="13"/>
        <v>中</v>
      </c>
    </row>
    <row r="870" spans="16:16" x14ac:dyDescent="0.45">
      <c r="P870" t="str">
        <f t="shared" si="13"/>
        <v>中</v>
      </c>
    </row>
    <row r="871" spans="16:16" x14ac:dyDescent="0.45">
      <c r="P871" t="str">
        <f t="shared" si="13"/>
        <v>中</v>
      </c>
    </row>
    <row r="872" spans="16:16" x14ac:dyDescent="0.45">
      <c r="P872" t="str">
        <f t="shared" si="13"/>
        <v>中</v>
      </c>
    </row>
    <row r="873" spans="16:16" x14ac:dyDescent="0.45">
      <c r="P873" t="str">
        <f t="shared" si="13"/>
        <v>中</v>
      </c>
    </row>
    <row r="874" spans="16:16" x14ac:dyDescent="0.45">
      <c r="P874" t="str">
        <f t="shared" si="13"/>
        <v>中</v>
      </c>
    </row>
    <row r="875" spans="16:16" x14ac:dyDescent="0.45">
      <c r="P875" t="str">
        <f t="shared" si="13"/>
        <v>中</v>
      </c>
    </row>
    <row r="876" spans="16:16" x14ac:dyDescent="0.45">
      <c r="P876" t="str">
        <f t="shared" si="13"/>
        <v>中</v>
      </c>
    </row>
    <row r="877" spans="16:16" x14ac:dyDescent="0.45">
      <c r="P877" t="str">
        <f t="shared" si="13"/>
        <v>中</v>
      </c>
    </row>
    <row r="878" spans="16:16" x14ac:dyDescent="0.45">
      <c r="P878" t="str">
        <f t="shared" si="13"/>
        <v>中</v>
      </c>
    </row>
    <row r="879" spans="16:16" x14ac:dyDescent="0.45">
      <c r="P879" t="str">
        <f t="shared" si="13"/>
        <v>中</v>
      </c>
    </row>
    <row r="880" spans="16:16" x14ac:dyDescent="0.45">
      <c r="P880" t="str">
        <f t="shared" si="13"/>
        <v>中</v>
      </c>
    </row>
    <row r="881" spans="16:16" x14ac:dyDescent="0.45">
      <c r="P881" t="str">
        <f t="shared" si="13"/>
        <v>中</v>
      </c>
    </row>
    <row r="882" spans="16:16" x14ac:dyDescent="0.45">
      <c r="P882" t="str">
        <f t="shared" si="13"/>
        <v>中</v>
      </c>
    </row>
    <row r="883" spans="16:16" x14ac:dyDescent="0.45">
      <c r="P883" t="str">
        <f t="shared" si="13"/>
        <v>中</v>
      </c>
    </row>
    <row r="884" spans="16:16" x14ac:dyDescent="0.45">
      <c r="P884" t="str">
        <f t="shared" si="13"/>
        <v>中</v>
      </c>
    </row>
    <row r="885" spans="16:16" x14ac:dyDescent="0.45">
      <c r="P885" t="str">
        <f t="shared" si="13"/>
        <v>中</v>
      </c>
    </row>
    <row r="886" spans="16:16" x14ac:dyDescent="0.45">
      <c r="P886" t="str">
        <f t="shared" si="13"/>
        <v>中</v>
      </c>
    </row>
    <row r="887" spans="16:16" x14ac:dyDescent="0.45">
      <c r="P887" t="str">
        <f t="shared" si="13"/>
        <v>中</v>
      </c>
    </row>
    <row r="888" spans="16:16" x14ac:dyDescent="0.45">
      <c r="P888" t="str">
        <f t="shared" si="13"/>
        <v>中</v>
      </c>
    </row>
    <row r="889" spans="16:16" x14ac:dyDescent="0.45">
      <c r="P889" t="str">
        <f t="shared" si="13"/>
        <v>中</v>
      </c>
    </row>
    <row r="890" spans="16:16" x14ac:dyDescent="0.45">
      <c r="P890" t="str">
        <f t="shared" si="13"/>
        <v>中</v>
      </c>
    </row>
    <row r="891" spans="16:16" x14ac:dyDescent="0.45">
      <c r="P891" t="str">
        <f t="shared" si="13"/>
        <v>中</v>
      </c>
    </row>
    <row r="892" spans="16:16" x14ac:dyDescent="0.45">
      <c r="P892" t="str">
        <f t="shared" si="13"/>
        <v>中</v>
      </c>
    </row>
    <row r="893" spans="16:16" x14ac:dyDescent="0.45">
      <c r="P893" t="str">
        <f t="shared" si="13"/>
        <v>中</v>
      </c>
    </row>
    <row r="894" spans="16:16" x14ac:dyDescent="0.45">
      <c r="P894" t="str">
        <f t="shared" si="13"/>
        <v>中</v>
      </c>
    </row>
    <row r="895" spans="16:16" x14ac:dyDescent="0.45">
      <c r="P895" t="str">
        <f t="shared" si="13"/>
        <v>中</v>
      </c>
    </row>
    <row r="896" spans="16:16" x14ac:dyDescent="0.45">
      <c r="P896" t="str">
        <f t="shared" si="13"/>
        <v>中</v>
      </c>
    </row>
    <row r="897" spans="16:16" x14ac:dyDescent="0.45">
      <c r="P897" t="str">
        <f t="shared" si="13"/>
        <v>中</v>
      </c>
    </row>
    <row r="898" spans="16:16" x14ac:dyDescent="0.45">
      <c r="P898" t="str">
        <f t="shared" si="13"/>
        <v>中</v>
      </c>
    </row>
    <row r="899" spans="16:16" x14ac:dyDescent="0.45">
      <c r="P899" t="str">
        <f t="shared" ref="P899:P962" si="14">E899&amp;"中"</f>
        <v>中</v>
      </c>
    </row>
    <row r="900" spans="16:16" x14ac:dyDescent="0.45">
      <c r="P900" t="str">
        <f t="shared" si="14"/>
        <v>中</v>
      </c>
    </row>
    <row r="901" spans="16:16" x14ac:dyDescent="0.45">
      <c r="P901" t="str">
        <f t="shared" si="14"/>
        <v>中</v>
      </c>
    </row>
    <row r="902" spans="16:16" x14ac:dyDescent="0.45">
      <c r="P902" t="str">
        <f t="shared" si="14"/>
        <v>中</v>
      </c>
    </row>
    <row r="903" spans="16:16" x14ac:dyDescent="0.45">
      <c r="P903" t="str">
        <f t="shared" si="14"/>
        <v>中</v>
      </c>
    </row>
    <row r="904" spans="16:16" x14ac:dyDescent="0.45">
      <c r="P904" t="str">
        <f t="shared" si="14"/>
        <v>中</v>
      </c>
    </row>
    <row r="905" spans="16:16" x14ac:dyDescent="0.45">
      <c r="P905" t="str">
        <f t="shared" si="14"/>
        <v>中</v>
      </c>
    </row>
    <row r="906" spans="16:16" x14ac:dyDescent="0.45">
      <c r="P906" t="str">
        <f t="shared" si="14"/>
        <v>中</v>
      </c>
    </row>
    <row r="907" spans="16:16" x14ac:dyDescent="0.45">
      <c r="P907" t="str">
        <f t="shared" si="14"/>
        <v>中</v>
      </c>
    </row>
    <row r="908" spans="16:16" x14ac:dyDescent="0.45">
      <c r="P908" t="str">
        <f t="shared" si="14"/>
        <v>中</v>
      </c>
    </row>
    <row r="909" spans="16:16" x14ac:dyDescent="0.45">
      <c r="P909" t="str">
        <f t="shared" si="14"/>
        <v>中</v>
      </c>
    </row>
    <row r="910" spans="16:16" x14ac:dyDescent="0.45">
      <c r="P910" t="str">
        <f t="shared" si="14"/>
        <v>中</v>
      </c>
    </row>
    <row r="911" spans="16:16" x14ac:dyDescent="0.45">
      <c r="P911" t="str">
        <f t="shared" si="14"/>
        <v>中</v>
      </c>
    </row>
    <row r="912" spans="16:16" x14ac:dyDescent="0.45">
      <c r="P912" t="str">
        <f t="shared" si="14"/>
        <v>中</v>
      </c>
    </row>
    <row r="913" spans="16:16" x14ac:dyDescent="0.45">
      <c r="P913" t="str">
        <f t="shared" si="14"/>
        <v>中</v>
      </c>
    </row>
    <row r="914" spans="16:16" x14ac:dyDescent="0.45">
      <c r="P914" t="str">
        <f t="shared" si="14"/>
        <v>中</v>
      </c>
    </row>
    <row r="915" spans="16:16" x14ac:dyDescent="0.45">
      <c r="P915" t="str">
        <f t="shared" si="14"/>
        <v>中</v>
      </c>
    </row>
    <row r="916" spans="16:16" x14ac:dyDescent="0.45">
      <c r="P916" t="str">
        <f t="shared" si="14"/>
        <v>中</v>
      </c>
    </row>
    <row r="917" spans="16:16" x14ac:dyDescent="0.45">
      <c r="P917" t="str">
        <f t="shared" si="14"/>
        <v>中</v>
      </c>
    </row>
    <row r="918" spans="16:16" x14ac:dyDescent="0.45">
      <c r="P918" t="str">
        <f t="shared" si="14"/>
        <v>中</v>
      </c>
    </row>
    <row r="919" spans="16:16" x14ac:dyDescent="0.45">
      <c r="P919" t="str">
        <f t="shared" si="14"/>
        <v>中</v>
      </c>
    </row>
    <row r="920" spans="16:16" x14ac:dyDescent="0.45">
      <c r="P920" t="str">
        <f t="shared" si="14"/>
        <v>中</v>
      </c>
    </row>
    <row r="921" spans="16:16" x14ac:dyDescent="0.45">
      <c r="P921" t="str">
        <f t="shared" si="14"/>
        <v>中</v>
      </c>
    </row>
    <row r="922" spans="16:16" x14ac:dyDescent="0.45">
      <c r="P922" t="str">
        <f t="shared" si="14"/>
        <v>中</v>
      </c>
    </row>
    <row r="923" spans="16:16" x14ac:dyDescent="0.45">
      <c r="P923" t="str">
        <f t="shared" si="14"/>
        <v>中</v>
      </c>
    </row>
    <row r="924" spans="16:16" x14ac:dyDescent="0.45">
      <c r="P924" t="str">
        <f t="shared" si="14"/>
        <v>中</v>
      </c>
    </row>
    <row r="925" spans="16:16" x14ac:dyDescent="0.45">
      <c r="P925" t="str">
        <f t="shared" si="14"/>
        <v>中</v>
      </c>
    </row>
    <row r="926" spans="16:16" x14ac:dyDescent="0.45">
      <c r="P926" t="str">
        <f t="shared" si="14"/>
        <v>中</v>
      </c>
    </row>
    <row r="927" spans="16:16" x14ac:dyDescent="0.45">
      <c r="P927" t="str">
        <f t="shared" si="14"/>
        <v>中</v>
      </c>
    </row>
    <row r="928" spans="16:16" x14ac:dyDescent="0.45">
      <c r="P928" t="str">
        <f t="shared" si="14"/>
        <v>中</v>
      </c>
    </row>
    <row r="929" spans="16:16" x14ac:dyDescent="0.45">
      <c r="P929" t="str">
        <f t="shared" si="14"/>
        <v>中</v>
      </c>
    </row>
    <row r="930" spans="16:16" x14ac:dyDescent="0.45">
      <c r="P930" t="str">
        <f t="shared" si="14"/>
        <v>中</v>
      </c>
    </row>
    <row r="931" spans="16:16" x14ac:dyDescent="0.45">
      <c r="P931" t="str">
        <f t="shared" si="14"/>
        <v>中</v>
      </c>
    </row>
    <row r="932" spans="16:16" x14ac:dyDescent="0.45">
      <c r="P932" t="str">
        <f t="shared" si="14"/>
        <v>中</v>
      </c>
    </row>
    <row r="933" spans="16:16" x14ac:dyDescent="0.45">
      <c r="P933" t="str">
        <f t="shared" si="14"/>
        <v>中</v>
      </c>
    </row>
    <row r="934" spans="16:16" x14ac:dyDescent="0.45">
      <c r="P934" t="str">
        <f t="shared" si="14"/>
        <v>中</v>
      </c>
    </row>
    <row r="935" spans="16:16" x14ac:dyDescent="0.45">
      <c r="P935" t="str">
        <f t="shared" si="14"/>
        <v>中</v>
      </c>
    </row>
    <row r="936" spans="16:16" x14ac:dyDescent="0.45">
      <c r="P936" t="str">
        <f t="shared" si="14"/>
        <v>中</v>
      </c>
    </row>
    <row r="937" spans="16:16" x14ac:dyDescent="0.45">
      <c r="P937" t="str">
        <f t="shared" si="14"/>
        <v>中</v>
      </c>
    </row>
    <row r="938" spans="16:16" x14ac:dyDescent="0.45">
      <c r="P938" t="str">
        <f t="shared" si="14"/>
        <v>中</v>
      </c>
    </row>
    <row r="939" spans="16:16" x14ac:dyDescent="0.45">
      <c r="P939" t="str">
        <f t="shared" si="14"/>
        <v>中</v>
      </c>
    </row>
    <row r="940" spans="16:16" x14ac:dyDescent="0.45">
      <c r="P940" t="str">
        <f t="shared" si="14"/>
        <v>中</v>
      </c>
    </row>
    <row r="941" spans="16:16" x14ac:dyDescent="0.45">
      <c r="P941" t="str">
        <f t="shared" si="14"/>
        <v>中</v>
      </c>
    </row>
    <row r="942" spans="16:16" x14ac:dyDescent="0.45">
      <c r="P942" t="str">
        <f t="shared" si="14"/>
        <v>中</v>
      </c>
    </row>
    <row r="943" spans="16:16" x14ac:dyDescent="0.45">
      <c r="P943" t="str">
        <f t="shared" si="14"/>
        <v>中</v>
      </c>
    </row>
    <row r="944" spans="16:16" x14ac:dyDescent="0.45">
      <c r="P944" t="str">
        <f t="shared" si="14"/>
        <v>中</v>
      </c>
    </row>
    <row r="945" spans="16:16" x14ac:dyDescent="0.45">
      <c r="P945" t="str">
        <f t="shared" si="14"/>
        <v>中</v>
      </c>
    </row>
    <row r="946" spans="16:16" x14ac:dyDescent="0.45">
      <c r="P946" t="str">
        <f t="shared" si="14"/>
        <v>中</v>
      </c>
    </row>
    <row r="947" spans="16:16" x14ac:dyDescent="0.45">
      <c r="P947" t="str">
        <f t="shared" si="14"/>
        <v>中</v>
      </c>
    </row>
    <row r="948" spans="16:16" x14ac:dyDescent="0.45">
      <c r="P948" t="str">
        <f t="shared" si="14"/>
        <v>中</v>
      </c>
    </row>
    <row r="949" spans="16:16" x14ac:dyDescent="0.45">
      <c r="P949" t="str">
        <f t="shared" si="14"/>
        <v>中</v>
      </c>
    </row>
    <row r="950" spans="16:16" x14ac:dyDescent="0.45">
      <c r="P950" t="str">
        <f t="shared" si="14"/>
        <v>中</v>
      </c>
    </row>
    <row r="951" spans="16:16" x14ac:dyDescent="0.45">
      <c r="P951" t="str">
        <f t="shared" si="14"/>
        <v>中</v>
      </c>
    </row>
    <row r="952" spans="16:16" x14ac:dyDescent="0.45">
      <c r="P952" t="str">
        <f t="shared" si="14"/>
        <v>中</v>
      </c>
    </row>
    <row r="953" spans="16:16" x14ac:dyDescent="0.45">
      <c r="P953" t="str">
        <f t="shared" si="14"/>
        <v>中</v>
      </c>
    </row>
    <row r="954" spans="16:16" x14ac:dyDescent="0.45">
      <c r="P954" t="str">
        <f t="shared" si="14"/>
        <v>中</v>
      </c>
    </row>
    <row r="955" spans="16:16" x14ac:dyDescent="0.45">
      <c r="P955" t="str">
        <f t="shared" si="14"/>
        <v>中</v>
      </c>
    </row>
    <row r="956" spans="16:16" x14ac:dyDescent="0.45">
      <c r="P956" t="str">
        <f t="shared" si="14"/>
        <v>中</v>
      </c>
    </row>
    <row r="957" spans="16:16" x14ac:dyDescent="0.45">
      <c r="P957" t="str">
        <f t="shared" si="14"/>
        <v>中</v>
      </c>
    </row>
    <row r="958" spans="16:16" x14ac:dyDescent="0.45">
      <c r="P958" t="str">
        <f t="shared" si="14"/>
        <v>中</v>
      </c>
    </row>
    <row r="959" spans="16:16" x14ac:dyDescent="0.45">
      <c r="P959" t="str">
        <f t="shared" si="14"/>
        <v>中</v>
      </c>
    </row>
    <row r="960" spans="16:16" x14ac:dyDescent="0.45">
      <c r="P960" t="str">
        <f t="shared" si="14"/>
        <v>中</v>
      </c>
    </row>
    <row r="961" spans="16:16" x14ac:dyDescent="0.45">
      <c r="P961" t="str">
        <f t="shared" si="14"/>
        <v>中</v>
      </c>
    </row>
    <row r="962" spans="16:16" x14ac:dyDescent="0.45">
      <c r="P962" t="str">
        <f t="shared" si="14"/>
        <v>中</v>
      </c>
    </row>
    <row r="963" spans="16:16" x14ac:dyDescent="0.45">
      <c r="P963" t="str">
        <f t="shared" ref="P963:P1026" si="15">E963&amp;"中"</f>
        <v>中</v>
      </c>
    </row>
    <row r="964" spans="16:16" x14ac:dyDescent="0.45">
      <c r="P964" t="str">
        <f t="shared" si="15"/>
        <v>中</v>
      </c>
    </row>
    <row r="965" spans="16:16" x14ac:dyDescent="0.45">
      <c r="P965" t="str">
        <f t="shared" si="15"/>
        <v>中</v>
      </c>
    </row>
    <row r="966" spans="16:16" x14ac:dyDescent="0.45">
      <c r="P966" t="str">
        <f t="shared" si="15"/>
        <v>中</v>
      </c>
    </row>
    <row r="967" spans="16:16" x14ac:dyDescent="0.45">
      <c r="P967" t="str">
        <f t="shared" si="15"/>
        <v>中</v>
      </c>
    </row>
    <row r="968" spans="16:16" x14ac:dyDescent="0.45">
      <c r="P968" t="str">
        <f t="shared" si="15"/>
        <v>中</v>
      </c>
    </row>
    <row r="969" spans="16:16" x14ac:dyDescent="0.45">
      <c r="P969" t="str">
        <f t="shared" si="15"/>
        <v>中</v>
      </c>
    </row>
    <row r="970" spans="16:16" x14ac:dyDescent="0.45">
      <c r="P970" t="str">
        <f t="shared" si="15"/>
        <v>中</v>
      </c>
    </row>
    <row r="971" spans="16:16" x14ac:dyDescent="0.45">
      <c r="P971" t="str">
        <f t="shared" si="15"/>
        <v>中</v>
      </c>
    </row>
    <row r="972" spans="16:16" x14ac:dyDescent="0.45">
      <c r="P972" t="str">
        <f t="shared" si="15"/>
        <v>中</v>
      </c>
    </row>
    <row r="973" spans="16:16" x14ac:dyDescent="0.45">
      <c r="P973" t="str">
        <f t="shared" si="15"/>
        <v>中</v>
      </c>
    </row>
    <row r="974" spans="16:16" x14ac:dyDescent="0.45">
      <c r="P974" t="str">
        <f t="shared" si="15"/>
        <v>中</v>
      </c>
    </row>
    <row r="975" spans="16:16" x14ac:dyDescent="0.45">
      <c r="P975" t="str">
        <f t="shared" si="15"/>
        <v>中</v>
      </c>
    </row>
    <row r="976" spans="16:16" x14ac:dyDescent="0.45">
      <c r="P976" t="str">
        <f t="shared" si="15"/>
        <v>中</v>
      </c>
    </row>
    <row r="977" spans="16:16" x14ac:dyDescent="0.45">
      <c r="P977" t="str">
        <f t="shared" si="15"/>
        <v>中</v>
      </c>
    </row>
    <row r="978" spans="16:16" x14ac:dyDescent="0.45">
      <c r="P978" t="str">
        <f t="shared" si="15"/>
        <v>中</v>
      </c>
    </row>
    <row r="979" spans="16:16" x14ac:dyDescent="0.45">
      <c r="P979" t="str">
        <f t="shared" si="15"/>
        <v>中</v>
      </c>
    </row>
    <row r="980" spans="16:16" x14ac:dyDescent="0.45">
      <c r="P980" t="str">
        <f t="shared" si="15"/>
        <v>中</v>
      </c>
    </row>
    <row r="981" spans="16:16" x14ac:dyDescent="0.45">
      <c r="P981" t="str">
        <f t="shared" si="15"/>
        <v>中</v>
      </c>
    </row>
    <row r="982" spans="16:16" x14ac:dyDescent="0.45">
      <c r="P982" t="str">
        <f t="shared" si="15"/>
        <v>中</v>
      </c>
    </row>
    <row r="983" spans="16:16" x14ac:dyDescent="0.45">
      <c r="P983" t="str">
        <f t="shared" si="15"/>
        <v>中</v>
      </c>
    </row>
    <row r="984" spans="16:16" x14ac:dyDescent="0.45">
      <c r="P984" t="str">
        <f t="shared" si="15"/>
        <v>中</v>
      </c>
    </row>
    <row r="985" spans="16:16" x14ac:dyDescent="0.45">
      <c r="P985" t="str">
        <f t="shared" si="15"/>
        <v>中</v>
      </c>
    </row>
    <row r="986" spans="16:16" x14ac:dyDescent="0.45">
      <c r="P986" t="str">
        <f t="shared" si="15"/>
        <v>中</v>
      </c>
    </row>
    <row r="987" spans="16:16" x14ac:dyDescent="0.45">
      <c r="P987" t="str">
        <f t="shared" si="15"/>
        <v>中</v>
      </c>
    </row>
    <row r="988" spans="16:16" x14ac:dyDescent="0.45">
      <c r="P988" t="str">
        <f t="shared" si="15"/>
        <v>中</v>
      </c>
    </row>
    <row r="989" spans="16:16" x14ac:dyDescent="0.45">
      <c r="P989" t="str">
        <f t="shared" si="15"/>
        <v>中</v>
      </c>
    </row>
    <row r="990" spans="16:16" x14ac:dyDescent="0.45">
      <c r="P990" t="str">
        <f t="shared" si="15"/>
        <v>中</v>
      </c>
    </row>
    <row r="991" spans="16:16" x14ac:dyDescent="0.45">
      <c r="P991" t="str">
        <f t="shared" si="15"/>
        <v>中</v>
      </c>
    </row>
    <row r="992" spans="16:16" x14ac:dyDescent="0.45">
      <c r="P992" t="str">
        <f t="shared" si="15"/>
        <v>中</v>
      </c>
    </row>
    <row r="993" spans="16:16" x14ac:dyDescent="0.45">
      <c r="P993" t="str">
        <f t="shared" si="15"/>
        <v>中</v>
      </c>
    </row>
    <row r="994" spans="16:16" x14ac:dyDescent="0.45">
      <c r="P994" t="str">
        <f t="shared" si="15"/>
        <v>中</v>
      </c>
    </row>
    <row r="995" spans="16:16" x14ac:dyDescent="0.45">
      <c r="P995" t="str">
        <f t="shared" si="15"/>
        <v>中</v>
      </c>
    </row>
    <row r="996" spans="16:16" x14ac:dyDescent="0.45">
      <c r="P996" t="str">
        <f t="shared" si="15"/>
        <v>中</v>
      </c>
    </row>
    <row r="997" spans="16:16" x14ac:dyDescent="0.45">
      <c r="P997" t="str">
        <f t="shared" si="15"/>
        <v>中</v>
      </c>
    </row>
    <row r="998" spans="16:16" x14ac:dyDescent="0.45">
      <c r="P998" t="str">
        <f t="shared" si="15"/>
        <v>中</v>
      </c>
    </row>
    <row r="999" spans="16:16" x14ac:dyDescent="0.45">
      <c r="P999" t="str">
        <f t="shared" si="15"/>
        <v>中</v>
      </c>
    </row>
    <row r="1000" spans="16:16" x14ac:dyDescent="0.45">
      <c r="P1000" t="str">
        <f t="shared" si="15"/>
        <v>中</v>
      </c>
    </row>
    <row r="1001" spans="16:16" x14ac:dyDescent="0.45">
      <c r="P1001" t="str">
        <f t="shared" si="15"/>
        <v>中</v>
      </c>
    </row>
    <row r="1002" spans="16:16" x14ac:dyDescent="0.45">
      <c r="P1002" t="str">
        <f t="shared" si="15"/>
        <v>中</v>
      </c>
    </row>
    <row r="1003" spans="16:16" x14ac:dyDescent="0.45">
      <c r="P1003" t="str">
        <f t="shared" si="15"/>
        <v>中</v>
      </c>
    </row>
    <row r="1004" spans="16:16" x14ac:dyDescent="0.45">
      <c r="P1004" t="str">
        <f t="shared" si="15"/>
        <v>中</v>
      </c>
    </row>
    <row r="1005" spans="16:16" x14ac:dyDescent="0.45">
      <c r="P1005" t="str">
        <f t="shared" si="15"/>
        <v>中</v>
      </c>
    </row>
    <row r="1006" spans="16:16" x14ac:dyDescent="0.45">
      <c r="P1006" t="str">
        <f t="shared" si="15"/>
        <v>中</v>
      </c>
    </row>
    <row r="1007" spans="16:16" x14ac:dyDescent="0.45">
      <c r="P1007" t="str">
        <f t="shared" si="15"/>
        <v>中</v>
      </c>
    </row>
    <row r="1008" spans="16:16" x14ac:dyDescent="0.45">
      <c r="P1008" t="str">
        <f t="shared" si="15"/>
        <v>中</v>
      </c>
    </row>
    <row r="1009" spans="16:16" x14ac:dyDescent="0.45">
      <c r="P1009" t="str">
        <f t="shared" si="15"/>
        <v>中</v>
      </c>
    </row>
    <row r="1010" spans="16:16" x14ac:dyDescent="0.45">
      <c r="P1010" t="str">
        <f t="shared" si="15"/>
        <v>中</v>
      </c>
    </row>
    <row r="1011" spans="16:16" x14ac:dyDescent="0.45">
      <c r="P1011" t="str">
        <f t="shared" si="15"/>
        <v>中</v>
      </c>
    </row>
    <row r="1012" spans="16:16" x14ac:dyDescent="0.45">
      <c r="P1012" t="str">
        <f t="shared" si="15"/>
        <v>中</v>
      </c>
    </row>
    <row r="1013" spans="16:16" x14ac:dyDescent="0.45">
      <c r="P1013" t="str">
        <f t="shared" si="15"/>
        <v>中</v>
      </c>
    </row>
    <row r="1014" spans="16:16" x14ac:dyDescent="0.45">
      <c r="P1014" t="str">
        <f t="shared" si="15"/>
        <v>中</v>
      </c>
    </row>
    <row r="1015" spans="16:16" x14ac:dyDescent="0.45">
      <c r="P1015" t="str">
        <f t="shared" si="15"/>
        <v>中</v>
      </c>
    </row>
    <row r="1016" spans="16:16" x14ac:dyDescent="0.45">
      <c r="P1016" t="str">
        <f t="shared" si="15"/>
        <v>中</v>
      </c>
    </row>
    <row r="1017" spans="16:16" x14ac:dyDescent="0.45">
      <c r="P1017" t="str">
        <f t="shared" si="15"/>
        <v>中</v>
      </c>
    </row>
    <row r="1018" spans="16:16" x14ac:dyDescent="0.45">
      <c r="P1018" t="str">
        <f t="shared" si="15"/>
        <v>中</v>
      </c>
    </row>
    <row r="1019" spans="16:16" x14ac:dyDescent="0.45">
      <c r="P1019" t="str">
        <f t="shared" si="15"/>
        <v>中</v>
      </c>
    </row>
    <row r="1020" spans="16:16" x14ac:dyDescent="0.45">
      <c r="P1020" t="str">
        <f t="shared" si="15"/>
        <v>中</v>
      </c>
    </row>
    <row r="1021" spans="16:16" x14ac:dyDescent="0.45">
      <c r="P1021" t="str">
        <f t="shared" si="15"/>
        <v>中</v>
      </c>
    </row>
    <row r="1022" spans="16:16" x14ac:dyDescent="0.45">
      <c r="P1022" t="str">
        <f t="shared" si="15"/>
        <v>中</v>
      </c>
    </row>
    <row r="1023" spans="16:16" x14ac:dyDescent="0.45">
      <c r="P1023" t="str">
        <f t="shared" si="15"/>
        <v>中</v>
      </c>
    </row>
    <row r="1024" spans="16:16" x14ac:dyDescent="0.45">
      <c r="P1024" t="str">
        <f t="shared" si="15"/>
        <v>中</v>
      </c>
    </row>
    <row r="1025" spans="16:16" x14ac:dyDescent="0.45">
      <c r="P1025" t="str">
        <f t="shared" si="15"/>
        <v>中</v>
      </c>
    </row>
    <row r="1026" spans="16:16" x14ac:dyDescent="0.45">
      <c r="P1026" t="str">
        <f t="shared" si="15"/>
        <v>中</v>
      </c>
    </row>
    <row r="1027" spans="16:16" x14ac:dyDescent="0.45">
      <c r="P1027" t="str">
        <f t="shared" ref="P1027:P1090" si="16">E1027&amp;"中"</f>
        <v>中</v>
      </c>
    </row>
    <row r="1028" spans="16:16" x14ac:dyDescent="0.45">
      <c r="P1028" t="str">
        <f t="shared" si="16"/>
        <v>中</v>
      </c>
    </row>
    <row r="1029" spans="16:16" x14ac:dyDescent="0.45">
      <c r="P1029" t="str">
        <f t="shared" si="16"/>
        <v>中</v>
      </c>
    </row>
    <row r="1030" spans="16:16" x14ac:dyDescent="0.45">
      <c r="P1030" t="str">
        <f t="shared" si="16"/>
        <v>中</v>
      </c>
    </row>
    <row r="1031" spans="16:16" x14ac:dyDescent="0.45">
      <c r="P1031" t="str">
        <f t="shared" si="16"/>
        <v>中</v>
      </c>
    </row>
    <row r="1032" spans="16:16" x14ac:dyDescent="0.45">
      <c r="P1032" t="str">
        <f t="shared" si="16"/>
        <v>中</v>
      </c>
    </row>
    <row r="1033" spans="16:16" x14ac:dyDescent="0.45">
      <c r="P1033" t="str">
        <f t="shared" si="16"/>
        <v>中</v>
      </c>
    </row>
    <row r="1034" spans="16:16" x14ac:dyDescent="0.45">
      <c r="P1034" t="str">
        <f t="shared" si="16"/>
        <v>中</v>
      </c>
    </row>
    <row r="1035" spans="16:16" x14ac:dyDescent="0.45">
      <c r="P1035" t="str">
        <f t="shared" si="16"/>
        <v>中</v>
      </c>
    </row>
    <row r="1036" spans="16:16" x14ac:dyDescent="0.45">
      <c r="P1036" t="str">
        <f t="shared" si="16"/>
        <v>中</v>
      </c>
    </row>
    <row r="1037" spans="16:16" x14ac:dyDescent="0.45">
      <c r="P1037" t="str">
        <f t="shared" si="16"/>
        <v>中</v>
      </c>
    </row>
    <row r="1038" spans="16:16" x14ac:dyDescent="0.45">
      <c r="P1038" t="str">
        <f t="shared" si="16"/>
        <v>中</v>
      </c>
    </row>
    <row r="1039" spans="16:16" x14ac:dyDescent="0.45">
      <c r="P1039" t="str">
        <f t="shared" si="16"/>
        <v>中</v>
      </c>
    </row>
    <row r="1040" spans="16:16" x14ac:dyDescent="0.45">
      <c r="P1040" t="str">
        <f t="shared" si="16"/>
        <v>中</v>
      </c>
    </row>
    <row r="1041" spans="16:16" x14ac:dyDescent="0.45">
      <c r="P1041" t="str">
        <f t="shared" si="16"/>
        <v>中</v>
      </c>
    </row>
    <row r="1042" spans="16:16" x14ac:dyDescent="0.45">
      <c r="P1042" t="str">
        <f t="shared" si="16"/>
        <v>中</v>
      </c>
    </row>
    <row r="1043" spans="16:16" x14ac:dyDescent="0.45">
      <c r="P1043" t="str">
        <f t="shared" si="16"/>
        <v>中</v>
      </c>
    </row>
    <row r="1044" spans="16:16" x14ac:dyDescent="0.45">
      <c r="P1044" t="str">
        <f t="shared" si="16"/>
        <v>中</v>
      </c>
    </row>
    <row r="1045" spans="16:16" x14ac:dyDescent="0.45">
      <c r="P1045" t="str">
        <f t="shared" si="16"/>
        <v>中</v>
      </c>
    </row>
    <row r="1046" spans="16:16" x14ac:dyDescent="0.45">
      <c r="P1046" t="str">
        <f t="shared" si="16"/>
        <v>中</v>
      </c>
    </row>
    <row r="1047" spans="16:16" x14ac:dyDescent="0.45">
      <c r="P1047" t="str">
        <f t="shared" si="16"/>
        <v>中</v>
      </c>
    </row>
    <row r="1048" spans="16:16" x14ac:dyDescent="0.45">
      <c r="P1048" t="str">
        <f t="shared" si="16"/>
        <v>中</v>
      </c>
    </row>
    <row r="1049" spans="16:16" x14ac:dyDescent="0.45">
      <c r="P1049" t="str">
        <f t="shared" si="16"/>
        <v>中</v>
      </c>
    </row>
    <row r="1050" spans="16:16" x14ac:dyDescent="0.45">
      <c r="P1050" t="str">
        <f t="shared" si="16"/>
        <v>中</v>
      </c>
    </row>
    <row r="1051" spans="16:16" x14ac:dyDescent="0.45">
      <c r="P1051" t="str">
        <f t="shared" si="16"/>
        <v>中</v>
      </c>
    </row>
    <row r="1052" spans="16:16" x14ac:dyDescent="0.45">
      <c r="P1052" t="str">
        <f t="shared" si="16"/>
        <v>中</v>
      </c>
    </row>
    <row r="1053" spans="16:16" x14ac:dyDescent="0.45">
      <c r="P1053" t="str">
        <f t="shared" si="16"/>
        <v>中</v>
      </c>
    </row>
    <row r="1054" spans="16:16" x14ac:dyDescent="0.45">
      <c r="P1054" t="str">
        <f t="shared" si="16"/>
        <v>中</v>
      </c>
    </row>
    <row r="1055" spans="16:16" x14ac:dyDescent="0.45">
      <c r="P1055" t="str">
        <f t="shared" si="16"/>
        <v>中</v>
      </c>
    </row>
    <row r="1056" spans="16:16" x14ac:dyDescent="0.45">
      <c r="P1056" t="str">
        <f t="shared" si="16"/>
        <v>中</v>
      </c>
    </row>
    <row r="1057" spans="16:16" x14ac:dyDescent="0.45">
      <c r="P1057" t="str">
        <f t="shared" si="16"/>
        <v>中</v>
      </c>
    </row>
    <row r="1058" spans="16:16" x14ac:dyDescent="0.45">
      <c r="P1058" t="str">
        <f t="shared" si="16"/>
        <v>中</v>
      </c>
    </row>
    <row r="1059" spans="16:16" x14ac:dyDescent="0.45">
      <c r="P1059" t="str">
        <f t="shared" si="16"/>
        <v>中</v>
      </c>
    </row>
    <row r="1060" spans="16:16" x14ac:dyDescent="0.45">
      <c r="P1060" t="str">
        <f t="shared" si="16"/>
        <v>中</v>
      </c>
    </row>
    <row r="1061" spans="16:16" x14ac:dyDescent="0.45">
      <c r="P1061" t="str">
        <f t="shared" si="16"/>
        <v>中</v>
      </c>
    </row>
    <row r="1062" spans="16:16" x14ac:dyDescent="0.45">
      <c r="P1062" t="str">
        <f t="shared" si="16"/>
        <v>中</v>
      </c>
    </row>
    <row r="1063" spans="16:16" x14ac:dyDescent="0.45">
      <c r="P1063" t="str">
        <f t="shared" si="16"/>
        <v>中</v>
      </c>
    </row>
    <row r="1064" spans="16:16" x14ac:dyDescent="0.45">
      <c r="P1064" t="str">
        <f t="shared" si="16"/>
        <v>中</v>
      </c>
    </row>
    <row r="1065" spans="16:16" x14ac:dyDescent="0.45">
      <c r="P1065" t="str">
        <f t="shared" si="16"/>
        <v>中</v>
      </c>
    </row>
    <row r="1066" spans="16:16" x14ac:dyDescent="0.45">
      <c r="P1066" t="str">
        <f t="shared" si="16"/>
        <v>中</v>
      </c>
    </row>
    <row r="1067" spans="16:16" x14ac:dyDescent="0.45">
      <c r="P1067" t="str">
        <f t="shared" si="16"/>
        <v>中</v>
      </c>
    </row>
    <row r="1068" spans="16:16" x14ac:dyDescent="0.45">
      <c r="P1068" t="str">
        <f t="shared" si="16"/>
        <v>中</v>
      </c>
    </row>
    <row r="1069" spans="16:16" x14ac:dyDescent="0.45">
      <c r="P1069" t="str">
        <f t="shared" si="16"/>
        <v>中</v>
      </c>
    </row>
    <row r="1070" spans="16:16" x14ac:dyDescent="0.45">
      <c r="P1070" t="str">
        <f t="shared" si="16"/>
        <v>中</v>
      </c>
    </row>
    <row r="1071" spans="16:16" x14ac:dyDescent="0.45">
      <c r="P1071" t="str">
        <f t="shared" si="16"/>
        <v>中</v>
      </c>
    </row>
    <row r="1072" spans="16:16" x14ac:dyDescent="0.45">
      <c r="P1072" t="str">
        <f t="shared" si="16"/>
        <v>中</v>
      </c>
    </row>
    <row r="1073" spans="16:16" x14ac:dyDescent="0.45">
      <c r="P1073" t="str">
        <f t="shared" si="16"/>
        <v>中</v>
      </c>
    </row>
    <row r="1074" spans="16:16" x14ac:dyDescent="0.45">
      <c r="P1074" t="str">
        <f t="shared" si="16"/>
        <v>中</v>
      </c>
    </row>
    <row r="1075" spans="16:16" x14ac:dyDescent="0.45">
      <c r="P1075" t="str">
        <f t="shared" si="16"/>
        <v>中</v>
      </c>
    </row>
    <row r="1076" spans="16:16" x14ac:dyDescent="0.45">
      <c r="P1076" t="str">
        <f t="shared" si="16"/>
        <v>中</v>
      </c>
    </row>
    <row r="1077" spans="16:16" x14ac:dyDescent="0.45">
      <c r="P1077" t="str">
        <f t="shared" si="16"/>
        <v>中</v>
      </c>
    </row>
    <row r="1078" spans="16:16" x14ac:dyDescent="0.45">
      <c r="P1078" t="str">
        <f t="shared" si="16"/>
        <v>中</v>
      </c>
    </row>
    <row r="1079" spans="16:16" x14ac:dyDescent="0.45">
      <c r="P1079" t="str">
        <f t="shared" si="16"/>
        <v>中</v>
      </c>
    </row>
    <row r="1080" spans="16:16" x14ac:dyDescent="0.45">
      <c r="P1080" t="str">
        <f t="shared" si="16"/>
        <v>中</v>
      </c>
    </row>
    <row r="1081" spans="16:16" x14ac:dyDescent="0.45">
      <c r="P1081" t="str">
        <f t="shared" si="16"/>
        <v>中</v>
      </c>
    </row>
    <row r="1082" spans="16:16" x14ac:dyDescent="0.45">
      <c r="P1082" t="str">
        <f t="shared" si="16"/>
        <v>中</v>
      </c>
    </row>
    <row r="1083" spans="16:16" x14ac:dyDescent="0.45">
      <c r="P1083" t="str">
        <f t="shared" si="16"/>
        <v>中</v>
      </c>
    </row>
    <row r="1084" spans="16:16" x14ac:dyDescent="0.45">
      <c r="P1084" t="str">
        <f t="shared" si="16"/>
        <v>中</v>
      </c>
    </row>
    <row r="1085" spans="16:16" x14ac:dyDescent="0.45">
      <c r="P1085" t="str">
        <f t="shared" si="16"/>
        <v>中</v>
      </c>
    </row>
    <row r="1086" spans="16:16" x14ac:dyDescent="0.45">
      <c r="P1086" t="str">
        <f t="shared" si="16"/>
        <v>中</v>
      </c>
    </row>
    <row r="1087" spans="16:16" x14ac:dyDescent="0.45">
      <c r="P1087" t="str">
        <f t="shared" si="16"/>
        <v>中</v>
      </c>
    </row>
    <row r="1088" spans="16:16" x14ac:dyDescent="0.45">
      <c r="P1088" t="str">
        <f t="shared" si="16"/>
        <v>中</v>
      </c>
    </row>
    <row r="1089" spans="16:16" x14ac:dyDescent="0.45">
      <c r="P1089" t="str">
        <f t="shared" si="16"/>
        <v>中</v>
      </c>
    </row>
    <row r="1090" spans="16:16" x14ac:dyDescent="0.45">
      <c r="P1090" t="str">
        <f t="shared" si="16"/>
        <v>中</v>
      </c>
    </row>
    <row r="1091" spans="16:16" x14ac:dyDescent="0.45">
      <c r="P1091" t="str">
        <f t="shared" ref="P1091:P1154" si="17">E1091&amp;"中"</f>
        <v>中</v>
      </c>
    </row>
    <row r="1092" spans="16:16" x14ac:dyDescent="0.45">
      <c r="P1092" t="str">
        <f t="shared" si="17"/>
        <v>中</v>
      </c>
    </row>
    <row r="1093" spans="16:16" x14ac:dyDescent="0.45">
      <c r="P1093" t="str">
        <f t="shared" si="17"/>
        <v>中</v>
      </c>
    </row>
    <row r="1094" spans="16:16" x14ac:dyDescent="0.45">
      <c r="P1094" t="str">
        <f t="shared" si="17"/>
        <v>中</v>
      </c>
    </row>
    <row r="1095" spans="16:16" x14ac:dyDescent="0.45">
      <c r="P1095" t="str">
        <f t="shared" si="17"/>
        <v>中</v>
      </c>
    </row>
    <row r="1096" spans="16:16" x14ac:dyDescent="0.45">
      <c r="P1096" t="str">
        <f t="shared" si="17"/>
        <v>中</v>
      </c>
    </row>
    <row r="1097" spans="16:16" x14ac:dyDescent="0.45">
      <c r="P1097" t="str">
        <f t="shared" si="17"/>
        <v>中</v>
      </c>
    </row>
    <row r="1098" spans="16:16" x14ac:dyDescent="0.45">
      <c r="P1098" t="str">
        <f t="shared" si="17"/>
        <v>中</v>
      </c>
    </row>
    <row r="1099" spans="16:16" x14ac:dyDescent="0.45">
      <c r="P1099" t="str">
        <f t="shared" si="17"/>
        <v>中</v>
      </c>
    </row>
    <row r="1100" spans="16:16" x14ac:dyDescent="0.45">
      <c r="P1100" t="str">
        <f t="shared" si="17"/>
        <v>中</v>
      </c>
    </row>
    <row r="1101" spans="16:16" x14ac:dyDescent="0.45">
      <c r="P1101" t="str">
        <f t="shared" si="17"/>
        <v>中</v>
      </c>
    </row>
    <row r="1102" spans="16:16" x14ac:dyDescent="0.45">
      <c r="P1102" t="str">
        <f t="shared" si="17"/>
        <v>中</v>
      </c>
    </row>
    <row r="1103" spans="16:16" x14ac:dyDescent="0.45">
      <c r="P1103" t="str">
        <f t="shared" si="17"/>
        <v>中</v>
      </c>
    </row>
    <row r="1104" spans="16:16" x14ac:dyDescent="0.45">
      <c r="P1104" t="str">
        <f t="shared" si="17"/>
        <v>中</v>
      </c>
    </row>
    <row r="1105" spans="16:16" x14ac:dyDescent="0.45">
      <c r="P1105" t="str">
        <f t="shared" si="17"/>
        <v>中</v>
      </c>
    </row>
    <row r="1106" spans="16:16" x14ac:dyDescent="0.45">
      <c r="P1106" t="str">
        <f t="shared" si="17"/>
        <v>中</v>
      </c>
    </row>
    <row r="1107" spans="16:16" x14ac:dyDescent="0.45">
      <c r="P1107" t="str">
        <f t="shared" si="17"/>
        <v>中</v>
      </c>
    </row>
    <row r="1108" spans="16:16" x14ac:dyDescent="0.45">
      <c r="P1108" t="str">
        <f t="shared" si="17"/>
        <v>中</v>
      </c>
    </row>
    <row r="1109" spans="16:16" x14ac:dyDescent="0.45">
      <c r="P1109" t="str">
        <f t="shared" si="17"/>
        <v>中</v>
      </c>
    </row>
    <row r="1110" spans="16:16" x14ac:dyDescent="0.45">
      <c r="P1110" t="str">
        <f t="shared" si="17"/>
        <v>中</v>
      </c>
    </row>
    <row r="1111" spans="16:16" x14ac:dyDescent="0.45">
      <c r="P1111" t="str">
        <f t="shared" si="17"/>
        <v>中</v>
      </c>
    </row>
    <row r="1112" spans="16:16" x14ac:dyDescent="0.45">
      <c r="P1112" t="str">
        <f t="shared" si="17"/>
        <v>中</v>
      </c>
    </row>
    <row r="1113" spans="16:16" x14ac:dyDescent="0.45">
      <c r="P1113" t="str">
        <f t="shared" si="17"/>
        <v>中</v>
      </c>
    </row>
    <row r="1114" spans="16:16" x14ac:dyDescent="0.45">
      <c r="P1114" t="str">
        <f t="shared" si="17"/>
        <v>中</v>
      </c>
    </row>
    <row r="1115" spans="16:16" x14ac:dyDescent="0.45">
      <c r="P1115" t="str">
        <f t="shared" si="17"/>
        <v>中</v>
      </c>
    </row>
    <row r="1116" spans="16:16" x14ac:dyDescent="0.45">
      <c r="P1116" t="str">
        <f t="shared" si="17"/>
        <v>中</v>
      </c>
    </row>
    <row r="1117" spans="16:16" x14ac:dyDescent="0.45">
      <c r="P1117" t="str">
        <f t="shared" si="17"/>
        <v>中</v>
      </c>
    </row>
    <row r="1118" spans="16:16" x14ac:dyDescent="0.45">
      <c r="P1118" t="str">
        <f t="shared" si="17"/>
        <v>中</v>
      </c>
    </row>
    <row r="1119" spans="16:16" x14ac:dyDescent="0.45">
      <c r="P1119" t="str">
        <f t="shared" si="17"/>
        <v>中</v>
      </c>
    </row>
    <row r="1120" spans="16:16" x14ac:dyDescent="0.45">
      <c r="P1120" t="str">
        <f t="shared" si="17"/>
        <v>中</v>
      </c>
    </row>
    <row r="1121" spans="16:16" x14ac:dyDescent="0.45">
      <c r="P1121" t="str">
        <f t="shared" si="17"/>
        <v>中</v>
      </c>
    </row>
    <row r="1122" spans="16:16" x14ac:dyDescent="0.45">
      <c r="P1122" t="str">
        <f t="shared" si="17"/>
        <v>中</v>
      </c>
    </row>
    <row r="1123" spans="16:16" x14ac:dyDescent="0.45">
      <c r="P1123" t="str">
        <f t="shared" si="17"/>
        <v>中</v>
      </c>
    </row>
    <row r="1124" spans="16:16" x14ac:dyDescent="0.45">
      <c r="P1124" t="str">
        <f t="shared" si="17"/>
        <v>中</v>
      </c>
    </row>
    <row r="1125" spans="16:16" x14ac:dyDescent="0.45">
      <c r="P1125" t="str">
        <f t="shared" si="17"/>
        <v>中</v>
      </c>
    </row>
    <row r="1126" spans="16:16" x14ac:dyDescent="0.45">
      <c r="P1126" t="str">
        <f t="shared" si="17"/>
        <v>中</v>
      </c>
    </row>
    <row r="1127" spans="16:16" x14ac:dyDescent="0.45">
      <c r="P1127" t="str">
        <f t="shared" si="17"/>
        <v>中</v>
      </c>
    </row>
    <row r="1128" spans="16:16" x14ac:dyDescent="0.45">
      <c r="P1128" t="str">
        <f t="shared" si="17"/>
        <v>中</v>
      </c>
    </row>
    <row r="1129" spans="16:16" x14ac:dyDescent="0.45">
      <c r="P1129" t="str">
        <f t="shared" si="17"/>
        <v>中</v>
      </c>
    </row>
    <row r="1130" spans="16:16" x14ac:dyDescent="0.45">
      <c r="P1130" t="str">
        <f t="shared" si="17"/>
        <v>中</v>
      </c>
    </row>
    <row r="1131" spans="16:16" x14ac:dyDescent="0.45">
      <c r="P1131" t="str">
        <f t="shared" si="17"/>
        <v>中</v>
      </c>
    </row>
    <row r="1132" spans="16:16" x14ac:dyDescent="0.45">
      <c r="P1132" t="str">
        <f t="shared" si="17"/>
        <v>中</v>
      </c>
    </row>
    <row r="1133" spans="16:16" x14ac:dyDescent="0.45">
      <c r="P1133" t="str">
        <f t="shared" si="17"/>
        <v>中</v>
      </c>
    </row>
    <row r="1134" spans="16:16" x14ac:dyDescent="0.45">
      <c r="P1134" t="str">
        <f t="shared" si="17"/>
        <v>中</v>
      </c>
    </row>
    <row r="1135" spans="16:16" x14ac:dyDescent="0.45">
      <c r="P1135" t="str">
        <f t="shared" si="17"/>
        <v>中</v>
      </c>
    </row>
    <row r="1136" spans="16:16" x14ac:dyDescent="0.45">
      <c r="P1136" t="str">
        <f t="shared" si="17"/>
        <v>中</v>
      </c>
    </row>
    <row r="1137" spans="16:16" x14ac:dyDescent="0.45">
      <c r="P1137" t="str">
        <f t="shared" si="17"/>
        <v>中</v>
      </c>
    </row>
    <row r="1138" spans="16:16" x14ac:dyDescent="0.45">
      <c r="P1138" t="str">
        <f t="shared" si="17"/>
        <v>中</v>
      </c>
    </row>
    <row r="1139" spans="16:16" x14ac:dyDescent="0.45">
      <c r="P1139" t="str">
        <f t="shared" si="17"/>
        <v>中</v>
      </c>
    </row>
    <row r="1140" spans="16:16" x14ac:dyDescent="0.45">
      <c r="P1140" t="str">
        <f t="shared" si="17"/>
        <v>中</v>
      </c>
    </row>
    <row r="1141" spans="16:16" x14ac:dyDescent="0.45">
      <c r="P1141" t="str">
        <f t="shared" si="17"/>
        <v>中</v>
      </c>
    </row>
    <row r="1142" spans="16:16" x14ac:dyDescent="0.45">
      <c r="P1142" t="str">
        <f t="shared" si="17"/>
        <v>中</v>
      </c>
    </row>
    <row r="1143" spans="16:16" x14ac:dyDescent="0.45">
      <c r="P1143" t="str">
        <f t="shared" si="17"/>
        <v>中</v>
      </c>
    </row>
    <row r="1144" spans="16:16" x14ac:dyDescent="0.45">
      <c r="P1144" t="str">
        <f t="shared" si="17"/>
        <v>中</v>
      </c>
    </row>
    <row r="1145" spans="16:16" x14ac:dyDescent="0.45">
      <c r="P1145" t="str">
        <f t="shared" si="17"/>
        <v>中</v>
      </c>
    </row>
    <row r="1146" spans="16:16" x14ac:dyDescent="0.45">
      <c r="P1146" t="str">
        <f t="shared" si="17"/>
        <v>中</v>
      </c>
    </row>
    <row r="1147" spans="16:16" x14ac:dyDescent="0.45">
      <c r="P1147" t="str">
        <f t="shared" si="17"/>
        <v>中</v>
      </c>
    </row>
    <row r="1148" spans="16:16" x14ac:dyDescent="0.45">
      <c r="P1148" t="str">
        <f t="shared" si="17"/>
        <v>中</v>
      </c>
    </row>
    <row r="1149" spans="16:16" x14ac:dyDescent="0.45">
      <c r="P1149" t="str">
        <f t="shared" si="17"/>
        <v>中</v>
      </c>
    </row>
    <row r="1150" spans="16:16" x14ac:dyDescent="0.45">
      <c r="P1150" t="str">
        <f t="shared" si="17"/>
        <v>中</v>
      </c>
    </row>
    <row r="1151" spans="16:16" x14ac:dyDescent="0.45">
      <c r="P1151" t="str">
        <f t="shared" si="17"/>
        <v>中</v>
      </c>
    </row>
    <row r="1152" spans="16:16" x14ac:dyDescent="0.45">
      <c r="P1152" t="str">
        <f t="shared" si="17"/>
        <v>中</v>
      </c>
    </row>
    <row r="1153" spans="16:16" x14ac:dyDescent="0.45">
      <c r="P1153" t="str">
        <f t="shared" si="17"/>
        <v>中</v>
      </c>
    </row>
    <row r="1154" spans="16:16" x14ac:dyDescent="0.45">
      <c r="P1154" t="str">
        <f t="shared" si="17"/>
        <v>中</v>
      </c>
    </row>
    <row r="1155" spans="16:16" x14ac:dyDescent="0.45">
      <c r="P1155" t="str">
        <f t="shared" ref="P1155:P1218" si="18">E1155&amp;"中"</f>
        <v>中</v>
      </c>
    </row>
    <row r="1156" spans="16:16" x14ac:dyDescent="0.45">
      <c r="P1156" t="str">
        <f t="shared" si="18"/>
        <v>中</v>
      </c>
    </row>
    <row r="1157" spans="16:16" x14ac:dyDescent="0.45">
      <c r="P1157" t="str">
        <f t="shared" si="18"/>
        <v>中</v>
      </c>
    </row>
    <row r="1158" spans="16:16" x14ac:dyDescent="0.45">
      <c r="P1158" t="str">
        <f t="shared" si="18"/>
        <v>中</v>
      </c>
    </row>
    <row r="1159" spans="16:16" x14ac:dyDescent="0.45">
      <c r="P1159" t="str">
        <f t="shared" si="18"/>
        <v>中</v>
      </c>
    </row>
    <row r="1160" spans="16:16" x14ac:dyDescent="0.45">
      <c r="P1160" t="str">
        <f t="shared" si="18"/>
        <v>中</v>
      </c>
    </row>
    <row r="1161" spans="16:16" x14ac:dyDescent="0.45">
      <c r="P1161" t="str">
        <f t="shared" si="18"/>
        <v>中</v>
      </c>
    </row>
    <row r="1162" spans="16:16" x14ac:dyDescent="0.45">
      <c r="P1162" t="str">
        <f t="shared" si="18"/>
        <v>中</v>
      </c>
    </row>
    <row r="1163" spans="16:16" x14ac:dyDescent="0.45">
      <c r="P1163" t="str">
        <f t="shared" si="18"/>
        <v>中</v>
      </c>
    </row>
    <row r="1164" spans="16:16" x14ac:dyDescent="0.45">
      <c r="P1164" t="str">
        <f t="shared" si="18"/>
        <v>中</v>
      </c>
    </row>
    <row r="1165" spans="16:16" x14ac:dyDescent="0.45">
      <c r="P1165" t="str">
        <f t="shared" si="18"/>
        <v>中</v>
      </c>
    </row>
    <row r="1166" spans="16:16" x14ac:dyDescent="0.45">
      <c r="P1166" t="str">
        <f t="shared" si="18"/>
        <v>中</v>
      </c>
    </row>
    <row r="1167" spans="16:16" x14ac:dyDescent="0.45">
      <c r="P1167" t="str">
        <f t="shared" si="18"/>
        <v>中</v>
      </c>
    </row>
    <row r="1168" spans="16:16" x14ac:dyDescent="0.45">
      <c r="P1168" t="str">
        <f t="shared" si="18"/>
        <v>中</v>
      </c>
    </row>
    <row r="1169" spans="16:16" x14ac:dyDescent="0.45">
      <c r="P1169" t="str">
        <f t="shared" si="18"/>
        <v>中</v>
      </c>
    </row>
    <row r="1170" spans="16:16" x14ac:dyDescent="0.45">
      <c r="P1170" t="str">
        <f t="shared" si="18"/>
        <v>中</v>
      </c>
    </row>
    <row r="1171" spans="16:16" x14ac:dyDescent="0.45">
      <c r="P1171" t="str">
        <f t="shared" si="18"/>
        <v>中</v>
      </c>
    </row>
    <row r="1172" spans="16:16" x14ac:dyDescent="0.45">
      <c r="P1172" t="str">
        <f t="shared" si="18"/>
        <v>中</v>
      </c>
    </row>
    <row r="1173" spans="16:16" x14ac:dyDescent="0.45">
      <c r="P1173" t="str">
        <f t="shared" si="18"/>
        <v>中</v>
      </c>
    </row>
    <row r="1174" spans="16:16" x14ac:dyDescent="0.45">
      <c r="P1174" t="str">
        <f t="shared" si="18"/>
        <v>中</v>
      </c>
    </row>
    <row r="1175" spans="16:16" x14ac:dyDescent="0.45">
      <c r="P1175" t="str">
        <f t="shared" si="18"/>
        <v>中</v>
      </c>
    </row>
    <row r="1176" spans="16:16" x14ac:dyDescent="0.45">
      <c r="P1176" t="str">
        <f t="shared" si="18"/>
        <v>中</v>
      </c>
    </row>
    <row r="1177" spans="16:16" x14ac:dyDescent="0.45">
      <c r="P1177" t="str">
        <f t="shared" si="18"/>
        <v>中</v>
      </c>
    </row>
    <row r="1178" spans="16:16" x14ac:dyDescent="0.45">
      <c r="P1178" t="str">
        <f t="shared" si="18"/>
        <v>中</v>
      </c>
    </row>
    <row r="1179" spans="16:16" x14ac:dyDescent="0.45">
      <c r="P1179" t="str">
        <f t="shared" si="18"/>
        <v>中</v>
      </c>
    </row>
    <row r="1180" spans="16:16" x14ac:dyDescent="0.45">
      <c r="P1180" t="str">
        <f t="shared" si="18"/>
        <v>中</v>
      </c>
    </row>
    <row r="1181" spans="16:16" x14ac:dyDescent="0.45">
      <c r="P1181" t="str">
        <f t="shared" si="18"/>
        <v>中</v>
      </c>
    </row>
    <row r="1182" spans="16:16" x14ac:dyDescent="0.45">
      <c r="P1182" t="str">
        <f t="shared" si="18"/>
        <v>中</v>
      </c>
    </row>
    <row r="1183" spans="16:16" x14ac:dyDescent="0.45">
      <c r="P1183" t="str">
        <f t="shared" si="18"/>
        <v>中</v>
      </c>
    </row>
    <row r="1184" spans="16:16" x14ac:dyDescent="0.45">
      <c r="P1184" t="str">
        <f t="shared" si="18"/>
        <v>中</v>
      </c>
    </row>
    <row r="1185" spans="16:16" x14ac:dyDescent="0.45">
      <c r="P1185" t="str">
        <f t="shared" si="18"/>
        <v>中</v>
      </c>
    </row>
    <row r="1186" spans="16:16" x14ac:dyDescent="0.45">
      <c r="P1186" t="str">
        <f t="shared" si="18"/>
        <v>中</v>
      </c>
    </row>
    <row r="1187" spans="16:16" x14ac:dyDescent="0.45">
      <c r="P1187" t="str">
        <f t="shared" si="18"/>
        <v>中</v>
      </c>
    </row>
    <row r="1188" spans="16:16" x14ac:dyDescent="0.45">
      <c r="P1188" t="str">
        <f t="shared" si="18"/>
        <v>中</v>
      </c>
    </row>
    <row r="1189" spans="16:16" x14ac:dyDescent="0.45">
      <c r="P1189" t="str">
        <f t="shared" si="18"/>
        <v>中</v>
      </c>
    </row>
    <row r="1190" spans="16:16" x14ac:dyDescent="0.45">
      <c r="P1190" t="str">
        <f t="shared" si="18"/>
        <v>中</v>
      </c>
    </row>
    <row r="1191" spans="16:16" x14ac:dyDescent="0.45">
      <c r="P1191" t="str">
        <f t="shared" si="18"/>
        <v>中</v>
      </c>
    </row>
    <row r="1192" spans="16:16" x14ac:dyDescent="0.45">
      <c r="P1192" t="str">
        <f t="shared" si="18"/>
        <v>中</v>
      </c>
    </row>
    <row r="1193" spans="16:16" x14ac:dyDescent="0.45">
      <c r="P1193" t="str">
        <f t="shared" si="18"/>
        <v>中</v>
      </c>
    </row>
    <row r="1194" spans="16:16" x14ac:dyDescent="0.45">
      <c r="P1194" t="str">
        <f t="shared" si="18"/>
        <v>中</v>
      </c>
    </row>
    <row r="1195" spans="16:16" x14ac:dyDescent="0.45">
      <c r="P1195" t="str">
        <f t="shared" si="18"/>
        <v>中</v>
      </c>
    </row>
    <row r="1196" spans="16:16" x14ac:dyDescent="0.45">
      <c r="P1196" t="str">
        <f t="shared" si="18"/>
        <v>中</v>
      </c>
    </row>
    <row r="1197" spans="16:16" x14ac:dyDescent="0.45">
      <c r="P1197" t="str">
        <f t="shared" si="18"/>
        <v>中</v>
      </c>
    </row>
    <row r="1198" spans="16:16" x14ac:dyDescent="0.45">
      <c r="P1198" t="str">
        <f t="shared" si="18"/>
        <v>中</v>
      </c>
    </row>
    <row r="1199" spans="16:16" x14ac:dyDescent="0.45">
      <c r="P1199" t="str">
        <f t="shared" si="18"/>
        <v>中</v>
      </c>
    </row>
    <row r="1200" spans="16:16" x14ac:dyDescent="0.45">
      <c r="P1200" t="str">
        <f t="shared" si="18"/>
        <v>中</v>
      </c>
    </row>
    <row r="1201" spans="16:16" x14ac:dyDescent="0.45">
      <c r="P1201" t="str">
        <f t="shared" si="18"/>
        <v>中</v>
      </c>
    </row>
    <row r="1202" spans="16:16" x14ac:dyDescent="0.45">
      <c r="P1202" t="str">
        <f t="shared" si="18"/>
        <v>中</v>
      </c>
    </row>
    <row r="1203" spans="16:16" x14ac:dyDescent="0.45">
      <c r="P1203" t="str">
        <f t="shared" si="18"/>
        <v>中</v>
      </c>
    </row>
    <row r="1204" spans="16:16" x14ac:dyDescent="0.45">
      <c r="P1204" t="str">
        <f t="shared" si="18"/>
        <v>中</v>
      </c>
    </row>
    <row r="1205" spans="16:16" x14ac:dyDescent="0.45">
      <c r="P1205" t="str">
        <f t="shared" si="18"/>
        <v>中</v>
      </c>
    </row>
    <row r="1206" spans="16:16" x14ac:dyDescent="0.45">
      <c r="P1206" t="str">
        <f t="shared" si="18"/>
        <v>中</v>
      </c>
    </row>
    <row r="1207" spans="16:16" x14ac:dyDescent="0.45">
      <c r="P1207" t="str">
        <f t="shared" si="18"/>
        <v>中</v>
      </c>
    </row>
    <row r="1208" spans="16:16" x14ac:dyDescent="0.45">
      <c r="P1208" t="str">
        <f t="shared" si="18"/>
        <v>中</v>
      </c>
    </row>
    <row r="1209" spans="16:16" x14ac:dyDescent="0.45">
      <c r="P1209" t="str">
        <f t="shared" si="18"/>
        <v>中</v>
      </c>
    </row>
    <row r="1210" spans="16:16" x14ac:dyDescent="0.45">
      <c r="P1210" t="str">
        <f t="shared" si="18"/>
        <v>中</v>
      </c>
    </row>
    <row r="1211" spans="16:16" x14ac:dyDescent="0.45">
      <c r="P1211" t="str">
        <f t="shared" si="18"/>
        <v>中</v>
      </c>
    </row>
    <row r="1212" spans="16:16" x14ac:dyDescent="0.45">
      <c r="P1212" t="str">
        <f t="shared" si="18"/>
        <v>中</v>
      </c>
    </row>
    <row r="1213" spans="16:16" x14ac:dyDescent="0.45">
      <c r="P1213" t="str">
        <f t="shared" si="18"/>
        <v>中</v>
      </c>
    </row>
    <row r="1214" spans="16:16" x14ac:dyDescent="0.45">
      <c r="P1214" t="str">
        <f t="shared" si="18"/>
        <v>中</v>
      </c>
    </row>
    <row r="1215" spans="16:16" x14ac:dyDescent="0.45">
      <c r="P1215" t="str">
        <f t="shared" si="18"/>
        <v>中</v>
      </c>
    </row>
    <row r="1216" spans="16:16" x14ac:dyDescent="0.45">
      <c r="P1216" t="str">
        <f t="shared" si="18"/>
        <v>中</v>
      </c>
    </row>
    <row r="1217" spans="16:16" x14ac:dyDescent="0.45">
      <c r="P1217" t="str">
        <f t="shared" si="18"/>
        <v>中</v>
      </c>
    </row>
    <row r="1218" spans="16:16" x14ac:dyDescent="0.45">
      <c r="P1218" t="str">
        <f t="shared" si="18"/>
        <v>中</v>
      </c>
    </row>
    <row r="1219" spans="16:16" x14ac:dyDescent="0.45">
      <c r="P1219" t="str">
        <f t="shared" ref="P1219:P1282" si="19">E1219&amp;"中"</f>
        <v>中</v>
      </c>
    </row>
    <row r="1220" spans="16:16" x14ac:dyDescent="0.45">
      <c r="P1220" t="str">
        <f t="shared" si="19"/>
        <v>中</v>
      </c>
    </row>
    <row r="1221" spans="16:16" x14ac:dyDescent="0.45">
      <c r="P1221" t="str">
        <f t="shared" si="19"/>
        <v>中</v>
      </c>
    </row>
    <row r="1222" spans="16:16" x14ac:dyDescent="0.45">
      <c r="P1222" t="str">
        <f t="shared" si="19"/>
        <v>中</v>
      </c>
    </row>
    <row r="1223" spans="16:16" x14ac:dyDescent="0.45">
      <c r="P1223" t="str">
        <f t="shared" si="19"/>
        <v>中</v>
      </c>
    </row>
    <row r="1224" spans="16:16" x14ac:dyDescent="0.45">
      <c r="P1224" t="str">
        <f t="shared" si="19"/>
        <v>中</v>
      </c>
    </row>
    <row r="1225" spans="16:16" x14ac:dyDescent="0.45">
      <c r="P1225" t="str">
        <f t="shared" si="19"/>
        <v>中</v>
      </c>
    </row>
    <row r="1226" spans="16:16" x14ac:dyDescent="0.45">
      <c r="P1226" t="str">
        <f t="shared" si="19"/>
        <v>中</v>
      </c>
    </row>
    <row r="1227" spans="16:16" x14ac:dyDescent="0.45">
      <c r="P1227" t="str">
        <f t="shared" si="19"/>
        <v>中</v>
      </c>
    </row>
    <row r="1228" spans="16:16" x14ac:dyDescent="0.45">
      <c r="P1228" t="str">
        <f t="shared" si="19"/>
        <v>中</v>
      </c>
    </row>
    <row r="1229" spans="16:16" x14ac:dyDescent="0.45">
      <c r="P1229" t="str">
        <f t="shared" si="19"/>
        <v>中</v>
      </c>
    </row>
    <row r="1230" spans="16:16" x14ac:dyDescent="0.45">
      <c r="P1230" t="str">
        <f t="shared" si="19"/>
        <v>中</v>
      </c>
    </row>
    <row r="1231" spans="16:16" x14ac:dyDescent="0.45">
      <c r="P1231" t="str">
        <f t="shared" si="19"/>
        <v>中</v>
      </c>
    </row>
    <row r="1232" spans="16:16" x14ac:dyDescent="0.45">
      <c r="P1232" t="str">
        <f t="shared" si="19"/>
        <v>中</v>
      </c>
    </row>
    <row r="1233" spans="16:16" x14ac:dyDescent="0.45">
      <c r="P1233" t="str">
        <f t="shared" si="19"/>
        <v>中</v>
      </c>
    </row>
    <row r="1234" spans="16:16" x14ac:dyDescent="0.45">
      <c r="P1234" t="str">
        <f t="shared" si="19"/>
        <v>中</v>
      </c>
    </row>
    <row r="1235" spans="16:16" x14ac:dyDescent="0.45">
      <c r="P1235" t="str">
        <f t="shared" si="19"/>
        <v>中</v>
      </c>
    </row>
    <row r="1236" spans="16:16" x14ac:dyDescent="0.45">
      <c r="P1236" t="str">
        <f t="shared" si="19"/>
        <v>中</v>
      </c>
    </row>
    <row r="1237" spans="16:16" x14ac:dyDescent="0.45">
      <c r="P1237" t="str">
        <f t="shared" si="19"/>
        <v>中</v>
      </c>
    </row>
    <row r="1238" spans="16:16" x14ac:dyDescent="0.45">
      <c r="P1238" t="str">
        <f t="shared" si="19"/>
        <v>中</v>
      </c>
    </row>
    <row r="1239" spans="16:16" x14ac:dyDescent="0.45">
      <c r="P1239" t="str">
        <f t="shared" si="19"/>
        <v>中</v>
      </c>
    </row>
    <row r="1240" spans="16:16" x14ac:dyDescent="0.45">
      <c r="P1240" t="str">
        <f t="shared" si="19"/>
        <v>中</v>
      </c>
    </row>
    <row r="1241" spans="16:16" x14ac:dyDescent="0.45">
      <c r="P1241" t="str">
        <f t="shared" si="19"/>
        <v>中</v>
      </c>
    </row>
    <row r="1242" spans="16:16" x14ac:dyDescent="0.45">
      <c r="P1242" t="str">
        <f t="shared" si="19"/>
        <v>中</v>
      </c>
    </row>
    <row r="1243" spans="16:16" x14ac:dyDescent="0.45">
      <c r="P1243" t="str">
        <f t="shared" si="19"/>
        <v>中</v>
      </c>
    </row>
    <row r="1244" spans="16:16" x14ac:dyDescent="0.45">
      <c r="P1244" t="str">
        <f t="shared" si="19"/>
        <v>中</v>
      </c>
    </row>
    <row r="1245" spans="16:16" x14ac:dyDescent="0.45">
      <c r="P1245" t="str">
        <f t="shared" si="19"/>
        <v>中</v>
      </c>
    </row>
    <row r="1246" spans="16:16" x14ac:dyDescent="0.45">
      <c r="P1246" t="str">
        <f t="shared" si="19"/>
        <v>中</v>
      </c>
    </row>
    <row r="1247" spans="16:16" x14ac:dyDescent="0.45">
      <c r="P1247" t="str">
        <f t="shared" si="19"/>
        <v>中</v>
      </c>
    </row>
    <row r="1248" spans="16:16" x14ac:dyDescent="0.45">
      <c r="P1248" t="str">
        <f t="shared" si="19"/>
        <v>中</v>
      </c>
    </row>
    <row r="1249" spans="16:16" x14ac:dyDescent="0.45">
      <c r="P1249" t="str">
        <f t="shared" si="19"/>
        <v>中</v>
      </c>
    </row>
    <row r="1250" spans="16:16" x14ac:dyDescent="0.45">
      <c r="P1250" t="str">
        <f t="shared" si="19"/>
        <v>中</v>
      </c>
    </row>
    <row r="1251" spans="16:16" x14ac:dyDescent="0.45">
      <c r="P1251" t="str">
        <f t="shared" si="19"/>
        <v>中</v>
      </c>
    </row>
    <row r="1252" spans="16:16" x14ac:dyDescent="0.45">
      <c r="P1252" t="str">
        <f t="shared" si="19"/>
        <v>中</v>
      </c>
    </row>
    <row r="1253" spans="16:16" x14ac:dyDescent="0.45">
      <c r="P1253" t="str">
        <f t="shared" si="19"/>
        <v>中</v>
      </c>
    </row>
    <row r="1254" spans="16:16" x14ac:dyDescent="0.45">
      <c r="P1254" t="str">
        <f t="shared" si="19"/>
        <v>中</v>
      </c>
    </row>
    <row r="1255" spans="16:16" x14ac:dyDescent="0.45">
      <c r="P1255" t="str">
        <f t="shared" si="19"/>
        <v>中</v>
      </c>
    </row>
    <row r="1256" spans="16:16" x14ac:dyDescent="0.45">
      <c r="P1256" t="str">
        <f t="shared" si="19"/>
        <v>中</v>
      </c>
    </row>
    <row r="1257" spans="16:16" x14ac:dyDescent="0.45">
      <c r="P1257" t="str">
        <f t="shared" si="19"/>
        <v>中</v>
      </c>
    </row>
    <row r="1258" spans="16:16" x14ac:dyDescent="0.45">
      <c r="P1258" t="str">
        <f t="shared" si="19"/>
        <v>中</v>
      </c>
    </row>
    <row r="1259" spans="16:16" x14ac:dyDescent="0.45">
      <c r="P1259" t="str">
        <f t="shared" si="19"/>
        <v>中</v>
      </c>
    </row>
    <row r="1260" spans="16:16" x14ac:dyDescent="0.45">
      <c r="P1260" t="str">
        <f t="shared" si="19"/>
        <v>中</v>
      </c>
    </row>
    <row r="1261" spans="16:16" x14ac:dyDescent="0.45">
      <c r="P1261" t="str">
        <f t="shared" si="19"/>
        <v>中</v>
      </c>
    </row>
    <row r="1262" spans="16:16" x14ac:dyDescent="0.45">
      <c r="P1262" t="str">
        <f t="shared" si="19"/>
        <v>中</v>
      </c>
    </row>
    <row r="1263" spans="16:16" x14ac:dyDescent="0.45">
      <c r="P1263" t="str">
        <f t="shared" si="19"/>
        <v>中</v>
      </c>
    </row>
    <row r="1264" spans="16:16" x14ac:dyDescent="0.45">
      <c r="P1264" t="str">
        <f t="shared" si="19"/>
        <v>中</v>
      </c>
    </row>
    <row r="1265" spans="16:16" x14ac:dyDescent="0.45">
      <c r="P1265" t="str">
        <f t="shared" si="19"/>
        <v>中</v>
      </c>
    </row>
    <row r="1266" spans="16:16" x14ac:dyDescent="0.45">
      <c r="P1266" t="str">
        <f t="shared" si="19"/>
        <v>中</v>
      </c>
    </row>
    <row r="1267" spans="16:16" x14ac:dyDescent="0.45">
      <c r="P1267" t="str">
        <f t="shared" si="19"/>
        <v>中</v>
      </c>
    </row>
    <row r="1268" spans="16:16" x14ac:dyDescent="0.45">
      <c r="P1268" t="str">
        <f t="shared" si="19"/>
        <v>中</v>
      </c>
    </row>
    <row r="1269" spans="16:16" x14ac:dyDescent="0.45">
      <c r="P1269" t="str">
        <f t="shared" si="19"/>
        <v>中</v>
      </c>
    </row>
    <row r="1270" spans="16:16" x14ac:dyDescent="0.45">
      <c r="P1270" t="str">
        <f t="shared" si="19"/>
        <v>中</v>
      </c>
    </row>
    <row r="1271" spans="16:16" x14ac:dyDescent="0.45">
      <c r="P1271" t="str">
        <f t="shared" si="19"/>
        <v>中</v>
      </c>
    </row>
    <row r="1272" spans="16:16" x14ac:dyDescent="0.45">
      <c r="P1272" t="str">
        <f t="shared" si="19"/>
        <v>中</v>
      </c>
    </row>
    <row r="1273" spans="16:16" x14ac:dyDescent="0.45">
      <c r="P1273" t="str">
        <f t="shared" si="19"/>
        <v>中</v>
      </c>
    </row>
    <row r="1274" spans="16:16" x14ac:dyDescent="0.45">
      <c r="P1274" t="str">
        <f t="shared" si="19"/>
        <v>中</v>
      </c>
    </row>
    <row r="1275" spans="16:16" x14ac:dyDescent="0.45">
      <c r="P1275" t="str">
        <f t="shared" si="19"/>
        <v>中</v>
      </c>
    </row>
    <row r="1276" spans="16:16" x14ac:dyDescent="0.45">
      <c r="P1276" t="str">
        <f t="shared" si="19"/>
        <v>中</v>
      </c>
    </row>
    <row r="1277" spans="16:16" x14ac:dyDescent="0.45">
      <c r="P1277" t="str">
        <f t="shared" si="19"/>
        <v>中</v>
      </c>
    </row>
    <row r="1278" spans="16:16" x14ac:dyDescent="0.45">
      <c r="P1278" t="str">
        <f t="shared" si="19"/>
        <v>中</v>
      </c>
    </row>
    <row r="1279" spans="16:16" x14ac:dyDescent="0.45">
      <c r="P1279" t="str">
        <f t="shared" si="19"/>
        <v>中</v>
      </c>
    </row>
    <row r="1280" spans="16:16" x14ac:dyDescent="0.45">
      <c r="P1280" t="str">
        <f t="shared" si="19"/>
        <v>中</v>
      </c>
    </row>
    <row r="1281" spans="16:16" x14ac:dyDescent="0.45">
      <c r="P1281" t="str">
        <f t="shared" si="19"/>
        <v>中</v>
      </c>
    </row>
    <row r="1282" spans="16:16" x14ac:dyDescent="0.45">
      <c r="P1282" t="str">
        <f t="shared" si="19"/>
        <v>中</v>
      </c>
    </row>
    <row r="1283" spans="16:16" x14ac:dyDescent="0.45">
      <c r="P1283" t="str">
        <f t="shared" ref="P1283:P1346" si="20">E1283&amp;"中"</f>
        <v>中</v>
      </c>
    </row>
    <row r="1284" spans="16:16" x14ac:dyDescent="0.45">
      <c r="P1284" t="str">
        <f t="shared" si="20"/>
        <v>中</v>
      </c>
    </row>
    <row r="1285" spans="16:16" x14ac:dyDescent="0.45">
      <c r="P1285" t="str">
        <f t="shared" si="20"/>
        <v>中</v>
      </c>
    </row>
    <row r="1286" spans="16:16" x14ac:dyDescent="0.45">
      <c r="P1286" t="str">
        <f t="shared" si="20"/>
        <v>中</v>
      </c>
    </row>
    <row r="1287" spans="16:16" x14ac:dyDescent="0.45">
      <c r="P1287" t="str">
        <f t="shared" si="20"/>
        <v>中</v>
      </c>
    </row>
    <row r="1288" spans="16:16" x14ac:dyDescent="0.45">
      <c r="P1288" t="str">
        <f t="shared" si="20"/>
        <v>中</v>
      </c>
    </row>
    <row r="1289" spans="16:16" x14ac:dyDescent="0.45">
      <c r="P1289" t="str">
        <f t="shared" si="20"/>
        <v>中</v>
      </c>
    </row>
    <row r="1290" spans="16:16" x14ac:dyDescent="0.45">
      <c r="P1290" t="str">
        <f t="shared" si="20"/>
        <v>中</v>
      </c>
    </row>
    <row r="1291" spans="16:16" x14ac:dyDescent="0.45">
      <c r="P1291" t="str">
        <f t="shared" si="20"/>
        <v>中</v>
      </c>
    </row>
    <row r="1292" spans="16:16" x14ac:dyDescent="0.45">
      <c r="P1292" t="str">
        <f t="shared" si="20"/>
        <v>中</v>
      </c>
    </row>
    <row r="1293" spans="16:16" x14ac:dyDescent="0.45">
      <c r="P1293" t="str">
        <f t="shared" si="20"/>
        <v>中</v>
      </c>
    </row>
    <row r="1294" spans="16:16" x14ac:dyDescent="0.45">
      <c r="P1294" t="str">
        <f t="shared" si="20"/>
        <v>中</v>
      </c>
    </row>
    <row r="1295" spans="16:16" x14ac:dyDescent="0.45">
      <c r="P1295" t="str">
        <f t="shared" si="20"/>
        <v>中</v>
      </c>
    </row>
    <row r="1296" spans="16:16" x14ac:dyDescent="0.45">
      <c r="P1296" t="str">
        <f t="shared" si="20"/>
        <v>中</v>
      </c>
    </row>
    <row r="1297" spans="16:16" x14ac:dyDescent="0.45">
      <c r="P1297" t="str">
        <f t="shared" si="20"/>
        <v>中</v>
      </c>
    </row>
    <row r="1298" spans="16:16" x14ac:dyDescent="0.45">
      <c r="P1298" t="str">
        <f t="shared" si="20"/>
        <v>中</v>
      </c>
    </row>
    <row r="1299" spans="16:16" x14ac:dyDescent="0.45">
      <c r="P1299" t="str">
        <f t="shared" si="20"/>
        <v>中</v>
      </c>
    </row>
    <row r="1300" spans="16:16" x14ac:dyDescent="0.45">
      <c r="P1300" t="str">
        <f t="shared" si="20"/>
        <v>中</v>
      </c>
    </row>
    <row r="1301" spans="16:16" x14ac:dyDescent="0.45">
      <c r="P1301" t="str">
        <f t="shared" si="20"/>
        <v>中</v>
      </c>
    </row>
    <row r="1302" spans="16:16" x14ac:dyDescent="0.45">
      <c r="P1302" t="str">
        <f t="shared" si="20"/>
        <v>中</v>
      </c>
    </row>
    <row r="1303" spans="16:16" x14ac:dyDescent="0.45">
      <c r="P1303" t="str">
        <f t="shared" si="20"/>
        <v>中</v>
      </c>
    </row>
    <row r="1304" spans="16:16" x14ac:dyDescent="0.45">
      <c r="P1304" t="str">
        <f t="shared" si="20"/>
        <v>中</v>
      </c>
    </row>
    <row r="1305" spans="16:16" x14ac:dyDescent="0.45">
      <c r="P1305" t="str">
        <f t="shared" si="20"/>
        <v>中</v>
      </c>
    </row>
    <row r="1306" spans="16:16" x14ac:dyDescent="0.45">
      <c r="P1306" t="str">
        <f t="shared" si="20"/>
        <v>中</v>
      </c>
    </row>
    <row r="1307" spans="16:16" x14ac:dyDescent="0.45">
      <c r="P1307" t="str">
        <f t="shared" si="20"/>
        <v>中</v>
      </c>
    </row>
    <row r="1308" spans="16:16" x14ac:dyDescent="0.45">
      <c r="P1308" t="str">
        <f t="shared" si="20"/>
        <v>中</v>
      </c>
    </row>
    <row r="1309" spans="16:16" x14ac:dyDescent="0.45">
      <c r="P1309" t="str">
        <f t="shared" si="20"/>
        <v>中</v>
      </c>
    </row>
    <row r="1310" spans="16:16" x14ac:dyDescent="0.45">
      <c r="P1310" t="str">
        <f t="shared" si="20"/>
        <v>中</v>
      </c>
    </row>
    <row r="1311" spans="16:16" x14ac:dyDescent="0.45">
      <c r="P1311" t="str">
        <f t="shared" si="20"/>
        <v>中</v>
      </c>
    </row>
    <row r="1312" spans="16:16" x14ac:dyDescent="0.45">
      <c r="P1312" t="str">
        <f t="shared" si="20"/>
        <v>中</v>
      </c>
    </row>
    <row r="1313" spans="16:16" x14ac:dyDescent="0.45">
      <c r="P1313" t="str">
        <f t="shared" si="20"/>
        <v>中</v>
      </c>
    </row>
    <row r="1314" spans="16:16" x14ac:dyDescent="0.45">
      <c r="P1314" t="str">
        <f t="shared" si="20"/>
        <v>中</v>
      </c>
    </row>
    <row r="1315" spans="16:16" x14ac:dyDescent="0.45">
      <c r="P1315" t="str">
        <f t="shared" si="20"/>
        <v>中</v>
      </c>
    </row>
    <row r="1316" spans="16:16" x14ac:dyDescent="0.45">
      <c r="P1316" t="str">
        <f t="shared" si="20"/>
        <v>中</v>
      </c>
    </row>
    <row r="1317" spans="16:16" x14ac:dyDescent="0.45">
      <c r="P1317" t="str">
        <f t="shared" si="20"/>
        <v>中</v>
      </c>
    </row>
    <row r="1318" spans="16:16" x14ac:dyDescent="0.45">
      <c r="P1318" t="str">
        <f t="shared" si="20"/>
        <v>中</v>
      </c>
    </row>
    <row r="1319" spans="16:16" x14ac:dyDescent="0.45">
      <c r="P1319" t="str">
        <f t="shared" si="20"/>
        <v>中</v>
      </c>
    </row>
    <row r="1320" spans="16:16" x14ac:dyDescent="0.45">
      <c r="P1320" t="str">
        <f t="shared" si="20"/>
        <v>中</v>
      </c>
    </row>
    <row r="1321" spans="16:16" x14ac:dyDescent="0.45">
      <c r="P1321" t="str">
        <f t="shared" si="20"/>
        <v>中</v>
      </c>
    </row>
    <row r="1322" spans="16:16" x14ac:dyDescent="0.45">
      <c r="P1322" t="str">
        <f t="shared" si="20"/>
        <v>中</v>
      </c>
    </row>
    <row r="1323" spans="16:16" x14ac:dyDescent="0.45">
      <c r="P1323" t="str">
        <f t="shared" si="20"/>
        <v>中</v>
      </c>
    </row>
    <row r="1324" spans="16:16" x14ac:dyDescent="0.45">
      <c r="P1324" t="str">
        <f t="shared" si="20"/>
        <v>中</v>
      </c>
    </row>
    <row r="1325" spans="16:16" x14ac:dyDescent="0.45">
      <c r="P1325" t="str">
        <f t="shared" si="20"/>
        <v>中</v>
      </c>
    </row>
    <row r="1326" spans="16:16" x14ac:dyDescent="0.45">
      <c r="P1326" t="str">
        <f t="shared" si="20"/>
        <v>中</v>
      </c>
    </row>
    <row r="1327" spans="16:16" x14ac:dyDescent="0.45">
      <c r="P1327" t="str">
        <f t="shared" si="20"/>
        <v>中</v>
      </c>
    </row>
    <row r="1328" spans="16:16" x14ac:dyDescent="0.45">
      <c r="P1328" t="str">
        <f t="shared" si="20"/>
        <v>中</v>
      </c>
    </row>
    <row r="1329" spans="16:16" x14ac:dyDescent="0.45">
      <c r="P1329" t="str">
        <f t="shared" si="20"/>
        <v>中</v>
      </c>
    </row>
    <row r="1330" spans="16:16" x14ac:dyDescent="0.45">
      <c r="P1330" t="str">
        <f t="shared" si="20"/>
        <v>中</v>
      </c>
    </row>
    <row r="1331" spans="16:16" x14ac:dyDescent="0.45">
      <c r="P1331" t="str">
        <f t="shared" si="20"/>
        <v>中</v>
      </c>
    </row>
    <row r="1332" spans="16:16" x14ac:dyDescent="0.45">
      <c r="P1332" t="str">
        <f t="shared" si="20"/>
        <v>中</v>
      </c>
    </row>
    <row r="1333" spans="16:16" x14ac:dyDescent="0.45">
      <c r="P1333" t="str">
        <f t="shared" si="20"/>
        <v>中</v>
      </c>
    </row>
    <row r="1334" spans="16:16" x14ac:dyDescent="0.45">
      <c r="P1334" t="str">
        <f t="shared" si="20"/>
        <v>中</v>
      </c>
    </row>
    <row r="1335" spans="16:16" x14ac:dyDescent="0.45">
      <c r="P1335" t="str">
        <f t="shared" si="20"/>
        <v>中</v>
      </c>
    </row>
    <row r="1336" spans="16:16" x14ac:dyDescent="0.45">
      <c r="P1336" t="str">
        <f t="shared" si="20"/>
        <v>中</v>
      </c>
    </row>
    <row r="1337" spans="16:16" x14ac:dyDescent="0.45">
      <c r="P1337" t="str">
        <f t="shared" si="20"/>
        <v>中</v>
      </c>
    </row>
    <row r="1338" spans="16:16" x14ac:dyDescent="0.45">
      <c r="P1338" t="str">
        <f t="shared" si="20"/>
        <v>中</v>
      </c>
    </row>
    <row r="1339" spans="16:16" x14ac:dyDescent="0.45">
      <c r="P1339" t="str">
        <f t="shared" si="20"/>
        <v>中</v>
      </c>
    </row>
    <row r="1340" spans="16:16" x14ac:dyDescent="0.45">
      <c r="P1340" t="str">
        <f t="shared" si="20"/>
        <v>中</v>
      </c>
    </row>
    <row r="1341" spans="16:16" x14ac:dyDescent="0.45">
      <c r="P1341" t="str">
        <f t="shared" si="20"/>
        <v>中</v>
      </c>
    </row>
    <row r="1342" spans="16:16" x14ac:dyDescent="0.45">
      <c r="P1342" t="str">
        <f t="shared" si="20"/>
        <v>中</v>
      </c>
    </row>
    <row r="1343" spans="16:16" x14ac:dyDescent="0.45">
      <c r="P1343" t="str">
        <f t="shared" si="20"/>
        <v>中</v>
      </c>
    </row>
    <row r="1344" spans="16:16" x14ac:dyDescent="0.45">
      <c r="P1344" t="str">
        <f t="shared" si="20"/>
        <v>中</v>
      </c>
    </row>
    <row r="1345" spans="16:16" x14ac:dyDescent="0.45">
      <c r="P1345" t="str">
        <f t="shared" si="20"/>
        <v>中</v>
      </c>
    </row>
    <row r="1346" spans="16:16" x14ac:dyDescent="0.45">
      <c r="P1346" t="str">
        <f t="shared" si="20"/>
        <v>中</v>
      </c>
    </row>
    <row r="1347" spans="16:16" x14ac:dyDescent="0.45">
      <c r="P1347" t="str">
        <f t="shared" ref="P1347:P1355" si="21">E1347&amp;"中"</f>
        <v>中</v>
      </c>
    </row>
    <row r="1348" spans="16:16" x14ac:dyDescent="0.45">
      <c r="P1348" t="str">
        <f t="shared" si="21"/>
        <v>中</v>
      </c>
    </row>
    <row r="1349" spans="16:16" x14ac:dyDescent="0.45">
      <c r="P1349" t="str">
        <f t="shared" si="21"/>
        <v>中</v>
      </c>
    </row>
    <row r="1350" spans="16:16" x14ac:dyDescent="0.45">
      <c r="P1350" t="str">
        <f t="shared" si="21"/>
        <v>中</v>
      </c>
    </row>
    <row r="1351" spans="16:16" x14ac:dyDescent="0.45">
      <c r="P1351" t="str">
        <f t="shared" si="21"/>
        <v>中</v>
      </c>
    </row>
    <row r="1352" spans="16:16" x14ac:dyDescent="0.45">
      <c r="P1352" t="str">
        <f t="shared" si="21"/>
        <v>中</v>
      </c>
    </row>
    <row r="1353" spans="16:16" x14ac:dyDescent="0.45">
      <c r="P1353" t="str">
        <f t="shared" si="21"/>
        <v>中</v>
      </c>
    </row>
    <row r="1354" spans="16:16" x14ac:dyDescent="0.45">
      <c r="P1354" t="str">
        <f t="shared" si="21"/>
        <v>中</v>
      </c>
    </row>
    <row r="1355" spans="16:16" x14ac:dyDescent="0.45">
      <c r="P1355" t="str">
        <f t="shared" si="21"/>
        <v>中</v>
      </c>
    </row>
  </sheetData>
  <phoneticPr fontId="1"/>
  <conditionalFormatting sqref="B448:C449">
    <cfRule type="expression" dxfId="13" priority="1" stopIfTrue="1">
      <formula>AND(A448="男")</formula>
    </cfRule>
    <cfRule type="expression" dxfId="12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hyperlinks>
    <hyperlink ref="I2" r:id="rId1" display="rrrom@tadoai.nom " xr:uid="{80460F6A-DEAD-438A-B550-C9E9B6460EEE}"/>
  </hyperlinks>
  <pageMargins left="0.7" right="0.7" top="0.75" bottom="0.75" header="0.3" footer="0.3"/>
  <pageSetup paperSize="13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986"/>
  <sheetViews>
    <sheetView workbookViewId="0">
      <selection activeCell="O32" sqref="B32:O33"/>
    </sheetView>
  </sheetViews>
  <sheetFormatPr defaultRowHeight="18" x14ac:dyDescent="0.45"/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2" t="s">
        <v>73</v>
      </c>
      <c r="F1" s="30" t="s">
        <v>74</v>
      </c>
      <c r="G1" s="31" t="s">
        <v>75</v>
      </c>
      <c r="H1" s="8" t="s">
        <v>76</v>
      </c>
      <c r="I1" s="8" t="s">
        <v>77</v>
      </c>
      <c r="J1" s="10" t="s">
        <v>78</v>
      </c>
      <c r="K1" s="10" t="s">
        <v>79</v>
      </c>
      <c r="L1" s="11" t="s">
        <v>80</v>
      </c>
      <c r="M1" s="11" t="s">
        <v>81</v>
      </c>
      <c r="N1" s="11" t="s">
        <v>82</v>
      </c>
      <c r="O1" s="11" t="s">
        <v>83</v>
      </c>
      <c r="P1" s="11"/>
    </row>
    <row r="2" spans="1:16" x14ac:dyDescent="0.2">
      <c r="A2" s="12">
        <v>2001</v>
      </c>
      <c r="B2" s="13" t="s">
        <v>2997</v>
      </c>
      <c r="C2" s="13" t="s">
        <v>2998</v>
      </c>
      <c r="D2" s="14" t="s">
        <v>1567</v>
      </c>
      <c r="E2" s="17" t="s">
        <v>4343</v>
      </c>
      <c r="F2" s="17">
        <v>3</v>
      </c>
      <c r="G2" s="17"/>
      <c r="H2" s="17"/>
      <c r="I2" s="17"/>
      <c r="J2" s="17" t="s">
        <v>372</v>
      </c>
      <c r="K2" s="17" t="s">
        <v>1116</v>
      </c>
      <c r="L2" s="17" t="s">
        <v>373</v>
      </c>
      <c r="M2" s="17" t="s">
        <v>1117</v>
      </c>
      <c r="N2" s="17" t="s">
        <v>1118</v>
      </c>
      <c r="O2" s="17" t="s">
        <v>84</v>
      </c>
      <c r="P2" t="str">
        <f>E2&amp;"中"</f>
        <v>浦安中中</v>
      </c>
    </row>
    <row r="3" spans="1:16" x14ac:dyDescent="0.2">
      <c r="A3" s="12">
        <v>2002</v>
      </c>
      <c r="B3" s="13" t="s">
        <v>2999</v>
      </c>
      <c r="C3" s="13" t="s">
        <v>3000</v>
      </c>
      <c r="D3" s="14" t="s">
        <v>1567</v>
      </c>
      <c r="E3" s="17" t="s">
        <v>4343</v>
      </c>
      <c r="F3" s="17">
        <v>3</v>
      </c>
      <c r="G3" s="17"/>
      <c r="H3" s="17"/>
      <c r="I3" s="17"/>
      <c r="J3" s="17" t="s">
        <v>1016</v>
      </c>
      <c r="K3" s="17" t="s">
        <v>1119</v>
      </c>
      <c r="L3" s="17" t="s">
        <v>1017</v>
      </c>
      <c r="M3" s="17" t="s">
        <v>1120</v>
      </c>
      <c r="N3" s="17" t="s">
        <v>1121</v>
      </c>
      <c r="O3" s="17" t="s">
        <v>84</v>
      </c>
      <c r="P3" t="str">
        <f t="shared" ref="P3:P66" si="0">E3&amp;"中"</f>
        <v>浦安中中</v>
      </c>
    </row>
    <row r="4" spans="1:16" x14ac:dyDescent="0.2">
      <c r="A4" s="12">
        <v>2003</v>
      </c>
      <c r="B4" s="13" t="s">
        <v>3001</v>
      </c>
      <c r="C4" s="13" t="s">
        <v>3002</v>
      </c>
      <c r="D4" s="14" t="s">
        <v>1567</v>
      </c>
      <c r="E4" s="17" t="s">
        <v>4343</v>
      </c>
      <c r="F4" s="17">
        <v>3</v>
      </c>
      <c r="G4" s="17"/>
      <c r="H4" s="17"/>
      <c r="I4" s="17"/>
      <c r="J4" s="17" t="s">
        <v>1236</v>
      </c>
      <c r="K4" s="17" t="s">
        <v>1237</v>
      </c>
      <c r="L4" s="17" t="s">
        <v>1238</v>
      </c>
      <c r="M4" s="17" t="s">
        <v>1239</v>
      </c>
      <c r="N4" s="17" t="s">
        <v>1240</v>
      </c>
      <c r="O4" s="17" t="s">
        <v>84</v>
      </c>
      <c r="P4" t="str">
        <f t="shared" si="0"/>
        <v>浦安中中</v>
      </c>
    </row>
    <row r="5" spans="1:16" x14ac:dyDescent="0.2">
      <c r="A5" s="12">
        <v>2004</v>
      </c>
      <c r="B5" s="13" t="s">
        <v>3003</v>
      </c>
      <c r="C5" s="13" t="s">
        <v>3004</v>
      </c>
      <c r="D5" s="14" t="s">
        <v>1567</v>
      </c>
      <c r="E5" s="17" t="s">
        <v>4345</v>
      </c>
      <c r="F5" s="17">
        <v>3</v>
      </c>
      <c r="G5" s="17"/>
      <c r="H5" s="17"/>
      <c r="I5" s="17"/>
      <c r="J5" s="17" t="s">
        <v>1071</v>
      </c>
      <c r="K5" s="17" t="s">
        <v>1248</v>
      </c>
      <c r="L5" s="17" t="s">
        <v>394</v>
      </c>
      <c r="M5" s="17" t="s">
        <v>1249</v>
      </c>
      <c r="N5" s="17" t="s">
        <v>959</v>
      </c>
      <c r="O5" s="17" t="s">
        <v>84</v>
      </c>
      <c r="P5" t="str">
        <f t="shared" si="0"/>
        <v>高洲中中</v>
      </c>
    </row>
    <row r="6" spans="1:16" x14ac:dyDescent="0.2">
      <c r="A6" s="12">
        <v>2005</v>
      </c>
      <c r="B6" s="17" t="s">
        <v>2866</v>
      </c>
      <c r="C6" s="17" t="s">
        <v>3005</v>
      </c>
      <c r="D6" s="14" t="s">
        <v>1567</v>
      </c>
      <c r="E6" s="17" t="s">
        <v>4345</v>
      </c>
      <c r="F6" s="17">
        <v>3</v>
      </c>
      <c r="G6" s="17"/>
      <c r="H6" s="17"/>
      <c r="I6" s="17"/>
      <c r="J6" s="17" t="s">
        <v>446</v>
      </c>
      <c r="K6" s="17" t="s">
        <v>997</v>
      </c>
      <c r="L6" s="17" t="s">
        <v>447</v>
      </c>
      <c r="M6" s="17" t="s">
        <v>963</v>
      </c>
      <c r="N6" s="17" t="s">
        <v>1261</v>
      </c>
      <c r="O6" s="17" t="s">
        <v>84</v>
      </c>
      <c r="P6" t="str">
        <f t="shared" si="0"/>
        <v>高洲中中</v>
      </c>
    </row>
    <row r="7" spans="1:16" x14ac:dyDescent="0.2">
      <c r="A7" s="12">
        <v>2006</v>
      </c>
      <c r="B7" s="13" t="s">
        <v>3006</v>
      </c>
      <c r="C7" s="13" t="s">
        <v>3007</v>
      </c>
      <c r="D7" s="14" t="s">
        <v>1567</v>
      </c>
      <c r="E7" s="17" t="s">
        <v>4345</v>
      </c>
      <c r="F7" s="17">
        <v>3</v>
      </c>
      <c r="G7" s="17"/>
      <c r="H7" s="17"/>
      <c r="I7" s="17"/>
      <c r="J7" s="17" t="s">
        <v>85</v>
      </c>
      <c r="K7" s="17" t="s">
        <v>1371</v>
      </c>
      <c r="L7" s="17" t="s">
        <v>86</v>
      </c>
      <c r="M7" s="17" t="s">
        <v>1372</v>
      </c>
      <c r="N7" s="17" t="s">
        <v>795</v>
      </c>
      <c r="O7" s="17" t="s">
        <v>84</v>
      </c>
      <c r="P7" t="str">
        <f t="shared" si="0"/>
        <v>高洲中中</v>
      </c>
    </row>
    <row r="8" spans="1:16" x14ac:dyDescent="0.2">
      <c r="A8" s="12">
        <v>2007</v>
      </c>
      <c r="B8" s="13" t="s">
        <v>3008</v>
      </c>
      <c r="C8" s="13" t="s">
        <v>3009</v>
      </c>
      <c r="D8" s="14" t="s">
        <v>1567</v>
      </c>
      <c r="E8" s="17" t="s">
        <v>4345</v>
      </c>
      <c r="F8" s="17">
        <v>3</v>
      </c>
      <c r="G8" s="17"/>
      <c r="H8" s="17"/>
      <c r="I8" s="17"/>
      <c r="J8" s="17" t="s">
        <v>1250</v>
      </c>
      <c r="K8" s="17" t="s">
        <v>218</v>
      </c>
      <c r="L8" s="17" t="s">
        <v>1251</v>
      </c>
      <c r="M8" s="17" t="s">
        <v>219</v>
      </c>
      <c r="N8" s="17" t="s">
        <v>1252</v>
      </c>
      <c r="O8" s="17" t="s">
        <v>84</v>
      </c>
      <c r="P8" t="str">
        <f t="shared" si="0"/>
        <v>高洲中中</v>
      </c>
    </row>
    <row r="9" spans="1:16" x14ac:dyDescent="0.2">
      <c r="A9" s="12">
        <v>2008</v>
      </c>
      <c r="B9" s="13" t="s">
        <v>3010</v>
      </c>
      <c r="C9" s="13" t="s">
        <v>3011</v>
      </c>
      <c r="D9" s="14" t="s">
        <v>1567</v>
      </c>
      <c r="E9" s="17" t="s">
        <v>4345</v>
      </c>
      <c r="F9" s="17">
        <v>3</v>
      </c>
      <c r="G9" s="17"/>
      <c r="H9" s="17"/>
      <c r="I9" s="17"/>
      <c r="J9" s="17" t="s">
        <v>1253</v>
      </c>
      <c r="K9" s="17" t="s">
        <v>401</v>
      </c>
      <c r="L9" s="17" t="s">
        <v>1254</v>
      </c>
      <c r="M9" s="17" t="s">
        <v>402</v>
      </c>
      <c r="N9" s="17" t="s">
        <v>617</v>
      </c>
      <c r="O9" s="17" t="s">
        <v>84</v>
      </c>
      <c r="P9" t="str">
        <f t="shared" si="0"/>
        <v>高洲中中</v>
      </c>
    </row>
    <row r="10" spans="1:16" x14ac:dyDescent="0.2">
      <c r="A10" s="12">
        <v>2009</v>
      </c>
      <c r="B10" s="13" t="s">
        <v>3012</v>
      </c>
      <c r="C10" s="13" t="s">
        <v>3013</v>
      </c>
      <c r="D10" s="14" t="s">
        <v>1567</v>
      </c>
      <c r="E10" s="17" t="s">
        <v>4345</v>
      </c>
      <c r="F10" s="17">
        <v>3</v>
      </c>
      <c r="G10" s="17"/>
      <c r="H10" s="17"/>
      <c r="I10" s="17"/>
      <c r="J10" s="17" t="s">
        <v>370</v>
      </c>
      <c r="K10" s="17" t="s">
        <v>1262</v>
      </c>
      <c r="L10" s="17" t="s">
        <v>371</v>
      </c>
      <c r="M10" s="17" t="s">
        <v>1263</v>
      </c>
      <c r="N10" s="17" t="s">
        <v>1264</v>
      </c>
      <c r="O10" s="17" t="s">
        <v>84</v>
      </c>
      <c r="P10" t="str">
        <f t="shared" si="0"/>
        <v>高洲中中</v>
      </c>
    </row>
    <row r="11" spans="1:16" x14ac:dyDescent="0.2">
      <c r="A11" s="12">
        <v>2010</v>
      </c>
      <c r="B11" s="17" t="s">
        <v>3014</v>
      </c>
      <c r="C11" s="17" t="s">
        <v>3015</v>
      </c>
      <c r="D11" s="14" t="s">
        <v>1567</v>
      </c>
      <c r="E11" s="17" t="s">
        <v>4345</v>
      </c>
      <c r="F11" s="17">
        <v>3</v>
      </c>
      <c r="G11" s="17"/>
      <c r="H11" s="17"/>
      <c r="I11" s="17"/>
      <c r="J11" s="17" t="s">
        <v>222</v>
      </c>
      <c r="K11" s="17" t="s">
        <v>385</v>
      </c>
      <c r="L11" s="17" t="s">
        <v>223</v>
      </c>
      <c r="M11" s="17" t="s">
        <v>386</v>
      </c>
      <c r="N11" s="17" t="s">
        <v>1265</v>
      </c>
      <c r="O11" s="17" t="s">
        <v>84</v>
      </c>
      <c r="P11" t="str">
        <f t="shared" si="0"/>
        <v>高洲中中</v>
      </c>
    </row>
    <row r="12" spans="1:16" x14ac:dyDescent="0.2">
      <c r="A12" s="12">
        <v>2011</v>
      </c>
      <c r="B12" s="17" t="s">
        <v>3016</v>
      </c>
      <c r="C12" s="17" t="s">
        <v>3017</v>
      </c>
      <c r="D12" s="14" t="s">
        <v>1567</v>
      </c>
      <c r="E12" s="17" t="s">
        <v>4345</v>
      </c>
      <c r="F12" s="17">
        <v>3</v>
      </c>
      <c r="G12" s="17"/>
      <c r="H12" s="17"/>
      <c r="I12" s="17"/>
      <c r="J12" s="17" t="s">
        <v>974</v>
      </c>
      <c r="K12" s="17" t="s">
        <v>656</v>
      </c>
      <c r="L12" s="17" t="s">
        <v>975</v>
      </c>
      <c r="M12" s="17" t="s">
        <v>994</v>
      </c>
      <c r="N12" s="17" t="s">
        <v>481</v>
      </c>
      <c r="O12" s="17" t="s">
        <v>84</v>
      </c>
      <c r="P12" t="str">
        <f t="shared" si="0"/>
        <v>高洲中中</v>
      </c>
    </row>
    <row r="13" spans="1:16" x14ac:dyDescent="0.2">
      <c r="A13" s="12">
        <v>2012</v>
      </c>
      <c r="B13" s="17" t="s">
        <v>3018</v>
      </c>
      <c r="C13" s="17" t="s">
        <v>3019</v>
      </c>
      <c r="D13" s="14" t="s">
        <v>1567</v>
      </c>
      <c r="E13" s="17" t="s">
        <v>4345</v>
      </c>
      <c r="F13" s="17">
        <v>3</v>
      </c>
      <c r="G13" s="17"/>
      <c r="H13" s="17"/>
      <c r="I13" s="17"/>
      <c r="J13" s="17" t="s">
        <v>381</v>
      </c>
      <c r="K13" s="17" t="s">
        <v>1126</v>
      </c>
      <c r="L13" s="17" t="s">
        <v>382</v>
      </c>
      <c r="M13" s="17" t="s">
        <v>1128</v>
      </c>
      <c r="N13" s="17" t="s">
        <v>1266</v>
      </c>
      <c r="O13" s="17" t="s">
        <v>84</v>
      </c>
      <c r="P13" t="str">
        <f t="shared" si="0"/>
        <v>高洲中中</v>
      </c>
    </row>
    <row r="14" spans="1:16" x14ac:dyDescent="0.2">
      <c r="A14" s="12">
        <v>2013</v>
      </c>
      <c r="B14" s="17" t="s">
        <v>3020</v>
      </c>
      <c r="C14" s="17" t="s">
        <v>3021</v>
      </c>
      <c r="D14" s="14" t="s">
        <v>1567</v>
      </c>
      <c r="E14" s="17" t="s">
        <v>4345</v>
      </c>
      <c r="F14" s="17">
        <v>3</v>
      </c>
      <c r="G14" s="17"/>
      <c r="H14" s="17"/>
      <c r="I14" s="17"/>
      <c r="J14" s="17" t="s">
        <v>364</v>
      </c>
      <c r="K14" s="17" t="s">
        <v>1373</v>
      </c>
      <c r="L14" s="17" t="s">
        <v>365</v>
      </c>
      <c r="M14" s="17" t="s">
        <v>1374</v>
      </c>
      <c r="N14" s="17" t="s">
        <v>1375</v>
      </c>
      <c r="O14" s="17" t="s">
        <v>84</v>
      </c>
      <c r="P14" t="str">
        <f t="shared" si="0"/>
        <v>高洲中中</v>
      </c>
    </row>
    <row r="15" spans="1:16" x14ac:dyDescent="0.2">
      <c r="A15" s="12">
        <v>2014</v>
      </c>
      <c r="B15" s="17" t="s">
        <v>3022</v>
      </c>
      <c r="C15" s="17" t="s">
        <v>3023</v>
      </c>
      <c r="D15" s="14" t="s">
        <v>1567</v>
      </c>
      <c r="E15" s="17" t="s">
        <v>4345</v>
      </c>
      <c r="F15" s="17">
        <v>2</v>
      </c>
      <c r="G15" s="17"/>
      <c r="H15" s="17"/>
      <c r="I15" s="17"/>
      <c r="J15" s="17" t="s">
        <v>1647</v>
      </c>
      <c r="K15" s="17" t="s">
        <v>993</v>
      </c>
      <c r="L15" s="17" t="s">
        <v>1648</v>
      </c>
      <c r="M15" s="17" t="s">
        <v>1000</v>
      </c>
      <c r="N15" s="17" t="s">
        <v>2110</v>
      </c>
      <c r="O15" s="17" t="s">
        <v>84</v>
      </c>
      <c r="P15" t="str">
        <f t="shared" si="0"/>
        <v>高洲中中</v>
      </c>
    </row>
    <row r="16" spans="1:16" x14ac:dyDescent="0.2">
      <c r="A16" s="12">
        <v>2015</v>
      </c>
      <c r="B16" s="17" t="s">
        <v>3024</v>
      </c>
      <c r="C16" s="17" t="s">
        <v>3025</v>
      </c>
      <c r="D16" s="14" t="s">
        <v>1567</v>
      </c>
      <c r="E16" s="17" t="s">
        <v>4345</v>
      </c>
      <c r="F16" s="17">
        <v>2</v>
      </c>
      <c r="G16" s="17"/>
      <c r="H16" s="17"/>
      <c r="I16" s="17"/>
      <c r="J16" s="17" t="s">
        <v>1074</v>
      </c>
      <c r="K16" s="17" t="s">
        <v>2111</v>
      </c>
      <c r="L16" s="17" t="s">
        <v>1075</v>
      </c>
      <c r="M16" s="17" t="s">
        <v>2112</v>
      </c>
      <c r="N16" s="17" t="s">
        <v>2113</v>
      </c>
      <c r="O16" s="17" t="s">
        <v>84</v>
      </c>
      <c r="P16" t="str">
        <f t="shared" si="0"/>
        <v>高洲中中</v>
      </c>
    </row>
    <row r="17" spans="1:16" x14ac:dyDescent="0.2">
      <c r="A17" s="12">
        <v>2016</v>
      </c>
      <c r="B17" s="17" t="s">
        <v>3026</v>
      </c>
      <c r="C17" s="17" t="s">
        <v>3027</v>
      </c>
      <c r="D17" s="14" t="s">
        <v>1567</v>
      </c>
      <c r="E17" s="17" t="s">
        <v>4345</v>
      </c>
      <c r="F17" s="17">
        <v>2</v>
      </c>
      <c r="G17" s="17"/>
      <c r="H17" s="17"/>
      <c r="I17" s="17"/>
      <c r="J17" s="17" t="s">
        <v>2114</v>
      </c>
      <c r="K17" s="17" t="s">
        <v>2115</v>
      </c>
      <c r="L17" s="17" t="s">
        <v>2116</v>
      </c>
      <c r="M17" s="17" t="s">
        <v>2117</v>
      </c>
      <c r="N17" s="17" t="s">
        <v>2118</v>
      </c>
      <c r="O17" s="17" t="s">
        <v>84</v>
      </c>
      <c r="P17" t="str">
        <f t="shared" si="0"/>
        <v>高洲中中</v>
      </c>
    </row>
    <row r="18" spans="1:16" x14ac:dyDescent="0.2">
      <c r="A18" s="12">
        <v>2017</v>
      </c>
      <c r="B18" s="17" t="s">
        <v>3028</v>
      </c>
      <c r="C18" s="17" t="s">
        <v>3029</v>
      </c>
      <c r="D18" s="14" t="s">
        <v>1567</v>
      </c>
      <c r="E18" s="17" t="s">
        <v>4345</v>
      </c>
      <c r="F18" s="17">
        <v>2</v>
      </c>
      <c r="G18" s="17"/>
      <c r="H18" s="17"/>
      <c r="I18" s="17"/>
      <c r="J18" s="17" t="s">
        <v>732</v>
      </c>
      <c r="K18" s="17" t="s">
        <v>2119</v>
      </c>
      <c r="L18" s="17" t="s">
        <v>734</v>
      </c>
      <c r="M18" s="17" t="s">
        <v>2120</v>
      </c>
      <c r="N18" s="17" t="s">
        <v>2121</v>
      </c>
      <c r="O18" s="17" t="s">
        <v>84</v>
      </c>
      <c r="P18" t="str">
        <f t="shared" si="0"/>
        <v>高洲中中</v>
      </c>
    </row>
    <row r="19" spans="1:16" x14ac:dyDescent="0.2">
      <c r="A19" s="12">
        <v>2018</v>
      </c>
      <c r="B19" s="17" t="s">
        <v>2910</v>
      </c>
      <c r="C19" s="17" t="s">
        <v>3030</v>
      </c>
      <c r="D19" s="14" t="s">
        <v>1567</v>
      </c>
      <c r="E19" s="17" t="s">
        <v>4345</v>
      </c>
      <c r="F19" s="17">
        <v>2</v>
      </c>
      <c r="G19" s="17"/>
      <c r="H19" s="17"/>
      <c r="I19" s="17"/>
      <c r="J19" s="17" t="s">
        <v>327</v>
      </c>
      <c r="K19" s="17" t="s">
        <v>1049</v>
      </c>
      <c r="L19" s="17" t="s">
        <v>328</v>
      </c>
      <c r="M19" s="17" t="s">
        <v>1050</v>
      </c>
      <c r="N19" s="17" t="s">
        <v>1844</v>
      </c>
      <c r="O19" s="17" t="s">
        <v>84</v>
      </c>
      <c r="P19" t="str">
        <f t="shared" si="0"/>
        <v>高洲中中</v>
      </c>
    </row>
    <row r="20" spans="1:16" x14ac:dyDescent="0.2">
      <c r="A20" s="12">
        <v>2019</v>
      </c>
      <c r="B20" s="17" t="s">
        <v>3031</v>
      </c>
      <c r="C20" s="17" t="s">
        <v>3032</v>
      </c>
      <c r="D20" s="14" t="s">
        <v>1567</v>
      </c>
      <c r="E20" s="17" t="s">
        <v>4345</v>
      </c>
      <c r="F20" s="17">
        <v>2</v>
      </c>
      <c r="G20" s="17"/>
      <c r="H20" s="17"/>
      <c r="I20" s="17"/>
      <c r="J20" s="17" t="s">
        <v>2122</v>
      </c>
      <c r="K20" s="17" t="s">
        <v>987</v>
      </c>
      <c r="L20" s="17" t="s">
        <v>2123</v>
      </c>
      <c r="M20" s="17" t="s">
        <v>988</v>
      </c>
      <c r="N20" s="17" t="s">
        <v>2019</v>
      </c>
      <c r="O20" s="17" t="s">
        <v>84</v>
      </c>
      <c r="P20" t="str">
        <f t="shared" si="0"/>
        <v>高洲中中</v>
      </c>
    </row>
    <row r="21" spans="1:16" x14ac:dyDescent="0.2">
      <c r="A21" s="12">
        <v>2020</v>
      </c>
      <c r="B21" s="17" t="s">
        <v>3033</v>
      </c>
      <c r="C21" s="17" t="s">
        <v>3034</v>
      </c>
      <c r="D21" s="14" t="s">
        <v>1567</v>
      </c>
      <c r="E21" s="17" t="s">
        <v>4345</v>
      </c>
      <c r="F21" s="17">
        <v>2</v>
      </c>
      <c r="G21" s="17"/>
      <c r="H21" s="17"/>
      <c r="I21" s="17"/>
      <c r="J21" s="17" t="s">
        <v>981</v>
      </c>
      <c r="K21" s="17" t="s">
        <v>2124</v>
      </c>
      <c r="L21" s="17" t="s">
        <v>983</v>
      </c>
      <c r="M21" s="17" t="s">
        <v>2125</v>
      </c>
      <c r="N21" s="17">
        <v>2009.1027999999999</v>
      </c>
      <c r="O21" s="17" t="s">
        <v>84</v>
      </c>
      <c r="P21" t="str">
        <f t="shared" si="0"/>
        <v>高洲中中</v>
      </c>
    </row>
    <row r="22" spans="1:16" x14ac:dyDescent="0.2">
      <c r="A22" s="12">
        <v>2021</v>
      </c>
      <c r="B22" s="17" t="s">
        <v>3035</v>
      </c>
      <c r="C22" s="17" t="s">
        <v>3036</v>
      </c>
      <c r="D22" s="14" t="s">
        <v>1567</v>
      </c>
      <c r="E22" s="17" t="s">
        <v>4370</v>
      </c>
      <c r="F22" s="17">
        <v>3</v>
      </c>
      <c r="G22" s="17"/>
      <c r="H22" s="17"/>
      <c r="I22" s="17"/>
      <c r="J22" s="17" t="s">
        <v>1080</v>
      </c>
      <c r="K22" s="17" t="s">
        <v>1535</v>
      </c>
      <c r="L22" s="17" t="s">
        <v>1081</v>
      </c>
      <c r="M22" s="17" t="s">
        <v>1536</v>
      </c>
      <c r="N22" s="17" t="s">
        <v>1174</v>
      </c>
      <c r="O22" s="17" t="s">
        <v>84</v>
      </c>
      <c r="P22" t="str">
        <f t="shared" si="0"/>
        <v>国府台女子中中</v>
      </c>
    </row>
    <row r="23" spans="1:16" x14ac:dyDescent="0.2">
      <c r="A23" s="12">
        <v>2022</v>
      </c>
      <c r="B23" s="17" t="s">
        <v>2815</v>
      </c>
      <c r="C23" s="17" t="s">
        <v>3037</v>
      </c>
      <c r="D23" s="14" t="s">
        <v>1567</v>
      </c>
      <c r="E23" s="17" t="s">
        <v>4370</v>
      </c>
      <c r="F23" s="17">
        <v>3</v>
      </c>
      <c r="G23" s="17"/>
      <c r="H23" s="17"/>
      <c r="I23" s="17"/>
      <c r="J23" s="17" t="s">
        <v>174</v>
      </c>
      <c r="K23" s="17" t="s">
        <v>1537</v>
      </c>
      <c r="L23" s="17" t="s">
        <v>175</v>
      </c>
      <c r="M23" s="17" t="s">
        <v>1538</v>
      </c>
      <c r="N23" s="17" t="s">
        <v>481</v>
      </c>
      <c r="O23" s="17" t="s">
        <v>84</v>
      </c>
      <c r="P23" t="str">
        <f t="shared" si="0"/>
        <v>国府台女子中中</v>
      </c>
    </row>
    <row r="24" spans="1:16" x14ac:dyDescent="0.2">
      <c r="A24" s="12">
        <v>2023</v>
      </c>
      <c r="B24" s="17" t="s">
        <v>3038</v>
      </c>
      <c r="C24" s="17" t="s">
        <v>3039</v>
      </c>
      <c r="D24" s="14" t="s">
        <v>1567</v>
      </c>
      <c r="E24" s="17" t="s">
        <v>4370</v>
      </c>
      <c r="F24" s="17">
        <v>3</v>
      </c>
      <c r="G24" s="17"/>
      <c r="H24" s="17"/>
      <c r="I24" s="17"/>
      <c r="J24" s="17" t="s">
        <v>281</v>
      </c>
      <c r="K24" s="17" t="s">
        <v>1602</v>
      </c>
      <c r="L24" s="17" t="s">
        <v>282</v>
      </c>
      <c r="M24" s="17" t="s">
        <v>119</v>
      </c>
      <c r="N24" s="17" t="s">
        <v>468</v>
      </c>
      <c r="O24" s="17" t="s">
        <v>84</v>
      </c>
      <c r="P24" t="str">
        <f t="shared" si="0"/>
        <v>国府台女子中中</v>
      </c>
    </row>
    <row r="25" spans="1:16" x14ac:dyDescent="0.2">
      <c r="A25" s="12">
        <v>2024</v>
      </c>
      <c r="B25" s="17" t="s">
        <v>3040</v>
      </c>
      <c r="C25" s="17" t="s">
        <v>3041</v>
      </c>
      <c r="D25" s="14" t="s">
        <v>1567</v>
      </c>
      <c r="E25" s="17" t="s">
        <v>4370</v>
      </c>
      <c r="F25" s="17">
        <v>3</v>
      </c>
      <c r="G25" s="17"/>
      <c r="H25" s="17"/>
      <c r="I25" s="17"/>
      <c r="J25" s="17" t="s">
        <v>106</v>
      </c>
      <c r="K25" s="17" t="s">
        <v>1065</v>
      </c>
      <c r="L25" s="17" t="s">
        <v>108</v>
      </c>
      <c r="M25" s="17" t="s">
        <v>1066</v>
      </c>
      <c r="N25" s="17" t="s">
        <v>1290</v>
      </c>
      <c r="O25" s="17" t="s">
        <v>84</v>
      </c>
      <c r="P25" t="str">
        <f t="shared" si="0"/>
        <v>国府台女子中中</v>
      </c>
    </row>
    <row r="26" spans="1:16" x14ac:dyDescent="0.2">
      <c r="A26" s="12">
        <v>2025</v>
      </c>
      <c r="B26" s="17" t="s">
        <v>3042</v>
      </c>
      <c r="C26" s="17" t="s">
        <v>3043</v>
      </c>
      <c r="D26" s="14" t="s">
        <v>1567</v>
      </c>
      <c r="E26" s="17" t="s">
        <v>4370</v>
      </c>
      <c r="F26" s="17">
        <v>3</v>
      </c>
      <c r="G26" s="17"/>
      <c r="H26" s="17"/>
      <c r="I26" s="17"/>
      <c r="J26" s="17" t="s">
        <v>1539</v>
      </c>
      <c r="K26" s="17" t="s">
        <v>1540</v>
      </c>
      <c r="L26" s="17" t="s">
        <v>1541</v>
      </c>
      <c r="M26" s="17" t="s">
        <v>1542</v>
      </c>
      <c r="N26" s="17" t="s">
        <v>507</v>
      </c>
      <c r="O26" s="17" t="s">
        <v>84</v>
      </c>
      <c r="P26" t="str">
        <f t="shared" si="0"/>
        <v>国府台女子中中</v>
      </c>
    </row>
    <row r="27" spans="1:16" x14ac:dyDescent="0.2">
      <c r="A27" s="12">
        <v>2026</v>
      </c>
      <c r="B27" s="17" t="s">
        <v>3044</v>
      </c>
      <c r="C27" s="17" t="s">
        <v>3045</v>
      </c>
      <c r="D27" s="14" t="s">
        <v>1567</v>
      </c>
      <c r="E27" s="17" t="s">
        <v>4370</v>
      </c>
      <c r="F27" s="17">
        <v>3</v>
      </c>
      <c r="G27" s="17"/>
      <c r="H27" s="17"/>
      <c r="I27" s="17"/>
      <c r="J27" s="17" t="s">
        <v>1011</v>
      </c>
      <c r="K27" s="17" t="s">
        <v>1543</v>
      </c>
      <c r="L27" s="17" t="s">
        <v>1013</v>
      </c>
      <c r="M27" s="17" t="s">
        <v>1544</v>
      </c>
      <c r="N27" s="17" t="s">
        <v>1545</v>
      </c>
      <c r="O27" s="17" t="s">
        <v>84</v>
      </c>
      <c r="P27" t="str">
        <f t="shared" si="0"/>
        <v>国府台女子中中</v>
      </c>
    </row>
    <row r="28" spans="1:16" x14ac:dyDescent="0.2">
      <c r="A28" s="12">
        <v>2027</v>
      </c>
      <c r="B28" s="17" t="s">
        <v>3046</v>
      </c>
      <c r="C28" s="17" t="s">
        <v>3047</v>
      </c>
      <c r="D28" s="14" t="s">
        <v>1567</v>
      </c>
      <c r="E28" s="17" t="s">
        <v>4370</v>
      </c>
      <c r="F28" s="17">
        <v>3</v>
      </c>
      <c r="G28" s="17"/>
      <c r="H28" s="17"/>
      <c r="I28" s="17"/>
      <c r="J28" s="17" t="s">
        <v>320</v>
      </c>
      <c r="K28" s="17" t="s">
        <v>961</v>
      </c>
      <c r="L28" s="17" t="s">
        <v>321</v>
      </c>
      <c r="M28" s="17" t="s">
        <v>962</v>
      </c>
      <c r="N28" s="17" t="s">
        <v>1177</v>
      </c>
      <c r="O28" s="17" t="s">
        <v>84</v>
      </c>
      <c r="P28" t="str">
        <f t="shared" si="0"/>
        <v>国府台女子中中</v>
      </c>
    </row>
    <row r="29" spans="1:16" x14ac:dyDescent="0.2">
      <c r="A29" s="12">
        <v>2028</v>
      </c>
      <c r="B29" s="17" t="s">
        <v>3048</v>
      </c>
      <c r="C29" s="17" t="s">
        <v>3049</v>
      </c>
      <c r="D29" s="14" t="s">
        <v>1567</v>
      </c>
      <c r="E29" s="17" t="s">
        <v>4370</v>
      </c>
      <c r="F29" s="17">
        <v>2</v>
      </c>
      <c r="G29" s="17"/>
      <c r="H29" s="17"/>
      <c r="I29" s="17"/>
      <c r="J29" s="17" t="s">
        <v>232</v>
      </c>
      <c r="K29" s="17" t="s">
        <v>385</v>
      </c>
      <c r="L29" s="17" t="s">
        <v>233</v>
      </c>
      <c r="M29" s="17" t="s">
        <v>386</v>
      </c>
      <c r="N29" s="17" t="s">
        <v>2415</v>
      </c>
      <c r="O29" s="17" t="s">
        <v>84</v>
      </c>
      <c r="P29" t="str">
        <f t="shared" si="0"/>
        <v>国府台女子中中</v>
      </c>
    </row>
    <row r="30" spans="1:16" x14ac:dyDescent="0.2">
      <c r="A30" s="12">
        <v>2029</v>
      </c>
      <c r="B30" s="17" t="s">
        <v>3050</v>
      </c>
      <c r="C30" s="17" t="s">
        <v>3051</v>
      </c>
      <c r="D30" s="14" t="s">
        <v>1567</v>
      </c>
      <c r="E30" s="17" t="s">
        <v>4370</v>
      </c>
      <c r="F30" s="17">
        <v>2</v>
      </c>
      <c r="G30" s="17"/>
      <c r="H30" s="17"/>
      <c r="I30" s="17"/>
      <c r="J30" s="17" t="s">
        <v>2416</v>
      </c>
      <c r="K30" s="17" t="s">
        <v>2417</v>
      </c>
      <c r="L30" s="17" t="s">
        <v>2418</v>
      </c>
      <c r="M30" s="17" t="s">
        <v>2419</v>
      </c>
      <c r="N30" s="17" t="s">
        <v>2147</v>
      </c>
      <c r="O30" s="17" t="s">
        <v>84</v>
      </c>
      <c r="P30" t="str">
        <f t="shared" si="0"/>
        <v>国府台女子中中</v>
      </c>
    </row>
    <row r="31" spans="1:16" x14ac:dyDescent="0.2">
      <c r="A31" s="12">
        <v>2030</v>
      </c>
      <c r="B31" s="17" t="s">
        <v>3052</v>
      </c>
      <c r="C31" s="17" t="s">
        <v>3053</v>
      </c>
      <c r="D31" s="14" t="s">
        <v>1567</v>
      </c>
      <c r="E31" s="17" t="s">
        <v>3554</v>
      </c>
      <c r="F31" s="17">
        <v>3</v>
      </c>
      <c r="G31" s="17"/>
      <c r="H31" s="17"/>
      <c r="I31" s="17"/>
      <c r="J31" s="17" t="s">
        <v>1366</v>
      </c>
      <c r="K31" s="17" t="s">
        <v>1072</v>
      </c>
      <c r="L31" s="17" t="s">
        <v>1367</v>
      </c>
      <c r="M31" s="17" t="s">
        <v>1073</v>
      </c>
      <c r="N31" s="17" t="s">
        <v>684</v>
      </c>
      <c r="O31" s="17" t="s">
        <v>84</v>
      </c>
      <c r="P31" t="str">
        <f t="shared" si="0"/>
        <v>市川中中</v>
      </c>
    </row>
    <row r="32" spans="1:16" x14ac:dyDescent="0.2">
      <c r="A32" s="12">
        <v>2031</v>
      </c>
      <c r="B32" s="17" t="s">
        <v>3054</v>
      </c>
      <c r="C32" s="17" t="s">
        <v>3055</v>
      </c>
      <c r="D32" s="14" t="s">
        <v>1567</v>
      </c>
      <c r="E32" s="17" t="s">
        <v>3554</v>
      </c>
      <c r="F32" s="17">
        <v>3</v>
      </c>
      <c r="G32" s="17"/>
      <c r="H32" s="17"/>
      <c r="I32" s="17"/>
      <c r="J32" s="17" t="s">
        <v>230</v>
      </c>
      <c r="K32" s="17" t="s">
        <v>1297</v>
      </c>
      <c r="L32" s="17" t="s">
        <v>231</v>
      </c>
      <c r="M32" s="17" t="s">
        <v>1298</v>
      </c>
      <c r="N32" s="17" t="s">
        <v>1368</v>
      </c>
      <c r="O32" s="17" t="s">
        <v>84</v>
      </c>
      <c r="P32" t="str">
        <f t="shared" si="0"/>
        <v>市川中中</v>
      </c>
    </row>
    <row r="33" spans="1:16" x14ac:dyDescent="0.2">
      <c r="A33" s="12">
        <v>2032</v>
      </c>
      <c r="B33" s="17" t="s">
        <v>3056</v>
      </c>
      <c r="C33" s="17" t="s">
        <v>3057</v>
      </c>
      <c r="D33" s="14" t="s">
        <v>1567</v>
      </c>
      <c r="E33" s="17" t="s">
        <v>3554</v>
      </c>
      <c r="F33" s="17">
        <v>3</v>
      </c>
      <c r="G33" s="17"/>
      <c r="H33" s="17"/>
      <c r="I33" s="17"/>
      <c r="J33" s="17" t="s">
        <v>1529</v>
      </c>
      <c r="K33" s="17" t="s">
        <v>1530</v>
      </c>
      <c r="L33" s="17" t="s">
        <v>1531</v>
      </c>
      <c r="M33" s="17" t="s">
        <v>1532</v>
      </c>
      <c r="N33" s="17" t="s">
        <v>1533</v>
      </c>
      <c r="O33" s="17" t="s">
        <v>84</v>
      </c>
      <c r="P33" t="str">
        <f t="shared" si="0"/>
        <v>市川中中</v>
      </c>
    </row>
    <row r="34" spans="1:16" x14ac:dyDescent="0.2">
      <c r="A34" s="12">
        <v>2033</v>
      </c>
      <c r="B34" s="17" t="s">
        <v>3058</v>
      </c>
      <c r="C34" s="17" t="s">
        <v>3059</v>
      </c>
      <c r="D34" s="14" t="s">
        <v>1567</v>
      </c>
      <c r="E34" s="17" t="s">
        <v>3554</v>
      </c>
      <c r="F34" s="17">
        <v>3</v>
      </c>
      <c r="G34" s="17"/>
      <c r="H34" s="17"/>
      <c r="I34" s="17"/>
      <c r="J34" s="17" t="s">
        <v>1030</v>
      </c>
      <c r="K34" s="17" t="s">
        <v>1056</v>
      </c>
      <c r="L34" s="17" t="s">
        <v>1032</v>
      </c>
      <c r="M34" s="17" t="s">
        <v>1057</v>
      </c>
      <c r="N34" s="17" t="s">
        <v>1534</v>
      </c>
      <c r="O34" s="17" t="s">
        <v>84</v>
      </c>
      <c r="P34" t="str">
        <f t="shared" si="0"/>
        <v>市川中中</v>
      </c>
    </row>
    <row r="35" spans="1:16" x14ac:dyDescent="0.2">
      <c r="A35" s="12">
        <v>2034</v>
      </c>
      <c r="B35" s="17" t="s">
        <v>3060</v>
      </c>
      <c r="C35" s="17" t="s">
        <v>3061</v>
      </c>
      <c r="D35" s="14" t="s">
        <v>1567</v>
      </c>
      <c r="E35" s="17" t="s">
        <v>3554</v>
      </c>
      <c r="F35" s="17">
        <v>3</v>
      </c>
      <c r="G35" s="17"/>
      <c r="H35" s="17"/>
      <c r="I35" s="17"/>
      <c r="J35" s="17" t="s">
        <v>133</v>
      </c>
      <c r="K35" s="17" t="s">
        <v>1022</v>
      </c>
      <c r="L35" s="17" t="s">
        <v>135</v>
      </c>
      <c r="M35" s="17" t="s">
        <v>1023</v>
      </c>
      <c r="N35" s="17" t="s">
        <v>1369</v>
      </c>
      <c r="O35" s="17" t="s">
        <v>84</v>
      </c>
      <c r="P35" t="str">
        <f t="shared" si="0"/>
        <v>市川中中</v>
      </c>
    </row>
    <row r="36" spans="1:16" x14ac:dyDescent="0.2">
      <c r="A36" s="12">
        <v>2035</v>
      </c>
      <c r="B36" s="17" t="s">
        <v>3040</v>
      </c>
      <c r="C36" s="17" t="s">
        <v>3062</v>
      </c>
      <c r="D36" s="14" t="s">
        <v>1567</v>
      </c>
      <c r="E36" s="17" t="s">
        <v>3554</v>
      </c>
      <c r="F36" s="17">
        <v>3</v>
      </c>
      <c r="G36" s="17"/>
      <c r="H36" s="17"/>
      <c r="I36" s="17"/>
      <c r="J36" s="17" t="s">
        <v>106</v>
      </c>
      <c r="K36" s="17" t="s">
        <v>744</v>
      </c>
      <c r="L36" s="17" t="s">
        <v>108</v>
      </c>
      <c r="M36" s="17" t="s">
        <v>745</v>
      </c>
      <c r="N36" s="17" t="s">
        <v>1370</v>
      </c>
      <c r="O36" s="17" t="s">
        <v>84</v>
      </c>
      <c r="P36" t="str">
        <f t="shared" si="0"/>
        <v>市川中中</v>
      </c>
    </row>
    <row r="37" spans="1:16" x14ac:dyDescent="0.2">
      <c r="A37" s="12">
        <v>2036</v>
      </c>
      <c r="B37" s="17" t="s">
        <v>3063</v>
      </c>
      <c r="C37" s="17" t="s">
        <v>3064</v>
      </c>
      <c r="D37" s="14" t="s">
        <v>1567</v>
      </c>
      <c r="E37" s="17" t="s">
        <v>3554</v>
      </c>
      <c r="F37" s="17">
        <v>2</v>
      </c>
      <c r="G37" s="17"/>
      <c r="H37" s="17"/>
      <c r="I37" s="17"/>
      <c r="J37" s="17" t="s">
        <v>1976</v>
      </c>
      <c r="K37" s="17" t="s">
        <v>1222</v>
      </c>
      <c r="L37" s="17" t="s">
        <v>1978</v>
      </c>
      <c r="M37" s="17" t="s">
        <v>1224</v>
      </c>
      <c r="N37" s="17" t="s">
        <v>2007</v>
      </c>
      <c r="O37" s="17" t="s">
        <v>84</v>
      </c>
      <c r="P37" t="str">
        <f t="shared" si="0"/>
        <v>市川中中</v>
      </c>
    </row>
    <row r="38" spans="1:16" x14ac:dyDescent="0.2">
      <c r="A38" s="12">
        <v>2037</v>
      </c>
      <c r="B38" s="17" t="s">
        <v>3065</v>
      </c>
      <c r="C38" s="17" t="s">
        <v>3066</v>
      </c>
      <c r="D38" s="14" t="s">
        <v>1567</v>
      </c>
      <c r="E38" s="17" t="s">
        <v>3554</v>
      </c>
      <c r="F38" s="17">
        <v>2</v>
      </c>
      <c r="G38" s="17"/>
      <c r="H38" s="17"/>
      <c r="I38" s="17"/>
      <c r="J38" s="17" t="s">
        <v>2008</v>
      </c>
      <c r="K38" s="17" t="s">
        <v>995</v>
      </c>
      <c r="L38" s="17" t="s">
        <v>2009</v>
      </c>
      <c r="M38" s="17" t="s">
        <v>996</v>
      </c>
      <c r="N38" s="17" t="s">
        <v>2010</v>
      </c>
      <c r="O38" s="17" t="s">
        <v>84</v>
      </c>
      <c r="P38" t="str">
        <f t="shared" si="0"/>
        <v>市川中中</v>
      </c>
    </row>
    <row r="39" spans="1:16" x14ac:dyDescent="0.2">
      <c r="A39" s="12">
        <v>2038</v>
      </c>
      <c r="B39" s="17" t="s">
        <v>3067</v>
      </c>
      <c r="C39" s="17" t="s">
        <v>3068</v>
      </c>
      <c r="D39" s="14" t="s">
        <v>1567</v>
      </c>
      <c r="E39" s="17" t="s">
        <v>3554</v>
      </c>
      <c r="F39" s="17">
        <v>2</v>
      </c>
      <c r="G39" s="17"/>
      <c r="H39" s="17"/>
      <c r="I39" s="17"/>
      <c r="J39" s="17" t="s">
        <v>1071</v>
      </c>
      <c r="K39" s="17" t="s">
        <v>131</v>
      </c>
      <c r="L39" s="17" t="s">
        <v>394</v>
      </c>
      <c r="M39" s="17" t="s">
        <v>132</v>
      </c>
      <c r="N39" s="17" t="s">
        <v>2335</v>
      </c>
      <c r="O39" s="17" t="s">
        <v>84</v>
      </c>
      <c r="P39" t="str">
        <f t="shared" si="0"/>
        <v>市川中中</v>
      </c>
    </row>
    <row r="40" spans="1:16" x14ac:dyDescent="0.2">
      <c r="A40" s="12">
        <v>2039</v>
      </c>
      <c r="B40" s="17" t="s">
        <v>3069</v>
      </c>
      <c r="C40" s="17" t="s">
        <v>3070</v>
      </c>
      <c r="D40" s="14" t="s">
        <v>1567</v>
      </c>
      <c r="E40" s="17" t="s">
        <v>3554</v>
      </c>
      <c r="F40" s="17">
        <v>2</v>
      </c>
      <c r="G40" s="17"/>
      <c r="H40" s="17"/>
      <c r="I40" s="17"/>
      <c r="J40" s="17" t="s">
        <v>2336</v>
      </c>
      <c r="K40" s="17" t="s">
        <v>2337</v>
      </c>
      <c r="L40" s="17" t="s">
        <v>2338</v>
      </c>
      <c r="M40" s="17" t="s">
        <v>2339</v>
      </c>
      <c r="N40" s="17" t="s">
        <v>2340</v>
      </c>
      <c r="O40" s="17" t="s">
        <v>84</v>
      </c>
      <c r="P40" t="str">
        <f t="shared" si="0"/>
        <v>市川中中</v>
      </c>
    </row>
    <row r="41" spans="1:16" x14ac:dyDescent="0.2">
      <c r="A41" s="12">
        <v>2040</v>
      </c>
      <c r="B41" s="17" t="s">
        <v>3071</v>
      </c>
      <c r="C41" s="17" t="s">
        <v>3072</v>
      </c>
      <c r="D41" s="14" t="s">
        <v>1567</v>
      </c>
      <c r="E41" s="17" t="s">
        <v>3554</v>
      </c>
      <c r="F41" s="17">
        <v>3</v>
      </c>
      <c r="G41" s="17"/>
      <c r="H41" s="17"/>
      <c r="I41" s="17"/>
      <c r="J41" s="17" t="s">
        <v>1060</v>
      </c>
      <c r="K41" s="17" t="s">
        <v>2358</v>
      </c>
      <c r="L41" s="17" t="s">
        <v>2359</v>
      </c>
      <c r="M41" s="17" t="s">
        <v>2360</v>
      </c>
      <c r="N41" s="17" t="s">
        <v>1240</v>
      </c>
      <c r="O41" s="17" t="s">
        <v>84</v>
      </c>
      <c r="P41" t="str">
        <f t="shared" si="0"/>
        <v>市川中中</v>
      </c>
    </row>
    <row r="42" spans="1:16" x14ac:dyDescent="0.2">
      <c r="A42" s="12">
        <v>2041</v>
      </c>
      <c r="B42" s="17" t="s">
        <v>3073</v>
      </c>
      <c r="C42" s="17" t="s">
        <v>3074</v>
      </c>
      <c r="D42" s="14" t="s">
        <v>1567</v>
      </c>
      <c r="E42" s="17" t="s">
        <v>3554</v>
      </c>
      <c r="F42" s="17">
        <v>2</v>
      </c>
      <c r="G42" s="17"/>
      <c r="H42" s="17"/>
      <c r="I42" s="17"/>
      <c r="J42" s="17" t="s">
        <v>2405</v>
      </c>
      <c r="K42" s="17" t="s">
        <v>2406</v>
      </c>
      <c r="L42" s="17" t="s">
        <v>2407</v>
      </c>
      <c r="M42" s="17" t="s">
        <v>2408</v>
      </c>
      <c r="N42" s="17" t="s">
        <v>1991</v>
      </c>
      <c r="O42" s="17" t="s">
        <v>84</v>
      </c>
      <c r="P42" t="str">
        <f t="shared" si="0"/>
        <v>市川中中</v>
      </c>
    </row>
    <row r="43" spans="1:16" x14ac:dyDescent="0.2">
      <c r="A43" s="12">
        <v>2042</v>
      </c>
      <c r="B43" s="17" t="s">
        <v>3075</v>
      </c>
      <c r="C43" s="17" t="s">
        <v>3076</v>
      </c>
      <c r="D43" s="14" t="s">
        <v>1567</v>
      </c>
      <c r="E43" s="17" t="s">
        <v>4347</v>
      </c>
      <c r="F43" s="17">
        <v>3</v>
      </c>
      <c r="G43" s="17"/>
      <c r="H43" s="17"/>
      <c r="I43" s="17"/>
      <c r="J43" s="17" t="s">
        <v>306</v>
      </c>
      <c r="K43" s="17" t="s">
        <v>1255</v>
      </c>
      <c r="L43" s="17" t="s">
        <v>307</v>
      </c>
      <c r="M43" s="17" t="s">
        <v>1256</v>
      </c>
      <c r="N43" s="17" t="s">
        <v>562</v>
      </c>
      <c r="O43" s="17" t="s">
        <v>84</v>
      </c>
      <c r="P43" t="str">
        <f t="shared" si="0"/>
        <v>市川五中中</v>
      </c>
    </row>
    <row r="44" spans="1:16" x14ac:dyDescent="0.2">
      <c r="A44" s="12">
        <v>2043</v>
      </c>
      <c r="B44" s="17" t="s">
        <v>3077</v>
      </c>
      <c r="C44" s="17" t="s">
        <v>3078</v>
      </c>
      <c r="D44" s="14" t="s">
        <v>1567</v>
      </c>
      <c r="E44" s="17" t="s">
        <v>4347</v>
      </c>
      <c r="F44" s="17">
        <v>2</v>
      </c>
      <c r="G44" s="17"/>
      <c r="H44" s="17"/>
      <c r="I44" s="17"/>
      <c r="J44" s="17" t="s">
        <v>650</v>
      </c>
      <c r="K44" s="17" t="s">
        <v>2033</v>
      </c>
      <c r="L44" s="17" t="s">
        <v>2034</v>
      </c>
      <c r="M44" s="17" t="s">
        <v>2035</v>
      </c>
      <c r="N44" s="17" t="s">
        <v>2036</v>
      </c>
      <c r="O44" s="17" t="s">
        <v>84</v>
      </c>
      <c r="P44" t="str">
        <f t="shared" si="0"/>
        <v>市川五中中</v>
      </c>
    </row>
    <row r="45" spans="1:16" x14ac:dyDescent="0.2">
      <c r="A45" s="12">
        <v>2044</v>
      </c>
      <c r="B45" s="17" t="s">
        <v>2409</v>
      </c>
      <c r="C45" s="17" t="s">
        <v>2410</v>
      </c>
      <c r="D45" s="14" t="s">
        <v>1567</v>
      </c>
      <c r="E45" s="17" t="s">
        <v>4347</v>
      </c>
      <c r="F45" s="17">
        <v>2</v>
      </c>
      <c r="G45" s="17"/>
      <c r="H45" s="17"/>
      <c r="I45" s="17"/>
      <c r="J45" s="17" t="s">
        <v>2411</v>
      </c>
      <c r="K45" s="17" t="s">
        <v>2412</v>
      </c>
      <c r="L45" s="17" t="s">
        <v>2413</v>
      </c>
      <c r="M45" s="17" t="s">
        <v>2414</v>
      </c>
      <c r="N45" s="17" t="s">
        <v>1753</v>
      </c>
      <c r="O45" s="17" t="s">
        <v>84</v>
      </c>
      <c r="P45" t="str">
        <f t="shared" si="0"/>
        <v>市川五中中</v>
      </c>
    </row>
    <row r="46" spans="1:16" x14ac:dyDescent="0.2">
      <c r="A46" s="12">
        <v>2045</v>
      </c>
      <c r="B46" s="17" t="s">
        <v>2475</v>
      </c>
      <c r="C46" s="17" t="s">
        <v>2476</v>
      </c>
      <c r="D46" s="14" t="s">
        <v>1567</v>
      </c>
      <c r="E46" s="17" t="s">
        <v>4347</v>
      </c>
      <c r="F46" s="17">
        <v>3</v>
      </c>
      <c r="G46" s="17"/>
      <c r="H46" s="17"/>
      <c r="I46" s="17"/>
      <c r="J46" s="17" t="s">
        <v>2477</v>
      </c>
      <c r="K46" s="17" t="s">
        <v>2478</v>
      </c>
      <c r="L46" s="17" t="s">
        <v>2479</v>
      </c>
      <c r="M46" s="17" t="s">
        <v>2480</v>
      </c>
      <c r="N46" s="17" t="s">
        <v>2481</v>
      </c>
      <c r="O46" s="17" t="s">
        <v>84</v>
      </c>
      <c r="P46" t="str">
        <f t="shared" si="0"/>
        <v>市川五中中</v>
      </c>
    </row>
    <row r="47" spans="1:16" x14ac:dyDescent="0.2">
      <c r="A47" s="12">
        <v>2046</v>
      </c>
      <c r="B47" s="17" t="s">
        <v>3079</v>
      </c>
      <c r="C47" s="17" t="s">
        <v>3080</v>
      </c>
      <c r="D47" s="14" t="s">
        <v>1567</v>
      </c>
      <c r="E47" s="17" t="s">
        <v>4347</v>
      </c>
      <c r="F47" s="17">
        <v>2</v>
      </c>
      <c r="G47" s="17"/>
      <c r="H47" s="17"/>
      <c r="I47" s="17"/>
      <c r="J47" s="17" t="s">
        <v>2037</v>
      </c>
      <c r="K47" s="17" t="s">
        <v>2038</v>
      </c>
      <c r="L47" s="17" t="s">
        <v>2039</v>
      </c>
      <c r="M47" s="17" t="s">
        <v>2040</v>
      </c>
      <c r="N47" s="17" t="s">
        <v>2041</v>
      </c>
      <c r="O47" s="17" t="s">
        <v>84</v>
      </c>
      <c r="P47" t="str">
        <f t="shared" si="0"/>
        <v>市川五中中</v>
      </c>
    </row>
    <row r="48" spans="1:16" x14ac:dyDescent="0.2">
      <c r="A48" s="12">
        <v>2047</v>
      </c>
      <c r="B48" s="17" t="s">
        <v>3081</v>
      </c>
      <c r="C48" s="17" t="s">
        <v>3082</v>
      </c>
      <c r="D48" s="14" t="s">
        <v>1567</v>
      </c>
      <c r="E48" s="17" t="s">
        <v>4347</v>
      </c>
      <c r="F48" s="17">
        <v>2</v>
      </c>
      <c r="G48" s="17"/>
      <c r="H48" s="17"/>
      <c r="I48" s="17"/>
      <c r="J48" s="17" t="s">
        <v>112</v>
      </c>
      <c r="K48" s="17" t="s">
        <v>2042</v>
      </c>
      <c r="L48" s="17" t="s">
        <v>114</v>
      </c>
      <c r="M48" s="17" t="s">
        <v>2043</v>
      </c>
      <c r="N48" s="17" t="s">
        <v>2044</v>
      </c>
      <c r="O48" s="17" t="s">
        <v>84</v>
      </c>
      <c r="P48" t="str">
        <f t="shared" si="0"/>
        <v>市川五中中</v>
      </c>
    </row>
    <row r="49" spans="1:16" x14ac:dyDescent="0.2">
      <c r="A49" s="12">
        <v>2048</v>
      </c>
      <c r="B49" s="17" t="s">
        <v>3083</v>
      </c>
      <c r="C49" s="17" t="s">
        <v>3084</v>
      </c>
      <c r="D49" s="14" t="s">
        <v>1567</v>
      </c>
      <c r="E49" s="17" t="s">
        <v>4347</v>
      </c>
      <c r="F49" s="17">
        <v>2</v>
      </c>
      <c r="G49" s="17"/>
      <c r="H49" s="17"/>
      <c r="I49" s="17"/>
      <c r="J49" s="17" t="s">
        <v>1950</v>
      </c>
      <c r="K49" s="17" t="s">
        <v>2045</v>
      </c>
      <c r="L49" s="17" t="s">
        <v>1951</v>
      </c>
      <c r="M49" s="17" t="s">
        <v>2046</v>
      </c>
      <c r="N49" s="17" t="s">
        <v>1644</v>
      </c>
      <c r="O49" s="17" t="s">
        <v>84</v>
      </c>
      <c r="P49" t="str">
        <f t="shared" si="0"/>
        <v>市川五中中</v>
      </c>
    </row>
    <row r="50" spans="1:16" x14ac:dyDescent="0.2">
      <c r="A50" s="12">
        <v>2049</v>
      </c>
      <c r="B50" s="17" t="s">
        <v>3085</v>
      </c>
      <c r="C50" s="17" t="s">
        <v>3086</v>
      </c>
      <c r="D50" s="14" t="s">
        <v>1567</v>
      </c>
      <c r="E50" s="17" t="s">
        <v>4349</v>
      </c>
      <c r="F50" s="17">
        <v>3</v>
      </c>
      <c r="G50" s="17"/>
      <c r="H50" s="17"/>
      <c r="I50" s="17"/>
      <c r="J50" s="17" t="s">
        <v>998</v>
      </c>
      <c r="K50" s="17" t="s">
        <v>1099</v>
      </c>
      <c r="L50" s="17" t="s">
        <v>999</v>
      </c>
      <c r="M50" s="17" t="s">
        <v>1100</v>
      </c>
      <c r="N50" s="17" t="s">
        <v>506</v>
      </c>
      <c r="O50" s="17" t="s">
        <v>84</v>
      </c>
      <c r="P50" t="str">
        <f t="shared" si="0"/>
        <v>市川四中中</v>
      </c>
    </row>
    <row r="51" spans="1:16" x14ac:dyDescent="0.2">
      <c r="A51" s="12">
        <v>2050</v>
      </c>
      <c r="B51" s="17" t="s">
        <v>3087</v>
      </c>
      <c r="C51" s="17" t="s">
        <v>3088</v>
      </c>
      <c r="D51" s="14" t="s">
        <v>1567</v>
      </c>
      <c r="E51" s="17" t="s">
        <v>4349</v>
      </c>
      <c r="F51" s="17">
        <v>2</v>
      </c>
      <c r="G51" s="17"/>
      <c r="H51" s="17"/>
      <c r="I51" s="17"/>
      <c r="J51" s="17" t="s">
        <v>2047</v>
      </c>
      <c r="K51" s="17" t="s">
        <v>1054</v>
      </c>
      <c r="L51" s="17" t="s">
        <v>2048</v>
      </c>
      <c r="M51" s="17" t="s">
        <v>1055</v>
      </c>
      <c r="N51" s="17" t="s">
        <v>2049</v>
      </c>
      <c r="O51" s="17" t="s">
        <v>84</v>
      </c>
      <c r="P51" t="str">
        <f t="shared" si="0"/>
        <v>市川四中中</v>
      </c>
    </row>
    <row r="52" spans="1:16" x14ac:dyDescent="0.2">
      <c r="A52" s="12">
        <v>2051</v>
      </c>
      <c r="B52" s="17" t="s">
        <v>3089</v>
      </c>
      <c r="C52" s="17" t="s">
        <v>3090</v>
      </c>
      <c r="D52" s="14" t="s">
        <v>2361</v>
      </c>
      <c r="E52" s="17" t="s">
        <v>4349</v>
      </c>
      <c r="F52" s="17">
        <v>2</v>
      </c>
      <c r="G52" s="17"/>
      <c r="H52" s="17"/>
      <c r="I52" s="17"/>
      <c r="J52" s="17" t="s">
        <v>2362</v>
      </c>
      <c r="K52" s="17" t="s">
        <v>1063</v>
      </c>
      <c r="L52" s="17" t="s">
        <v>2363</v>
      </c>
      <c r="M52" s="17" t="s">
        <v>1064</v>
      </c>
      <c r="N52" s="17" t="s">
        <v>2364</v>
      </c>
      <c r="O52" s="17" t="s">
        <v>84</v>
      </c>
      <c r="P52" t="str">
        <f t="shared" si="0"/>
        <v>市川四中中</v>
      </c>
    </row>
    <row r="53" spans="1:16" x14ac:dyDescent="0.2">
      <c r="A53" s="12">
        <v>2052</v>
      </c>
      <c r="B53" s="17" t="s">
        <v>3091</v>
      </c>
      <c r="C53" s="17" t="s">
        <v>3092</v>
      </c>
      <c r="D53" s="14" t="s">
        <v>1567</v>
      </c>
      <c r="E53" s="17" t="s">
        <v>4349</v>
      </c>
      <c r="F53" s="17">
        <v>3</v>
      </c>
      <c r="G53" s="17"/>
      <c r="H53" s="17"/>
      <c r="I53" s="17"/>
      <c r="J53" s="17" t="s">
        <v>1104</v>
      </c>
      <c r="K53" s="17" t="s">
        <v>1049</v>
      </c>
      <c r="L53" s="17" t="s">
        <v>1105</v>
      </c>
      <c r="M53" s="17" t="s">
        <v>1050</v>
      </c>
      <c r="N53" s="17" t="s">
        <v>1106</v>
      </c>
      <c r="O53" s="17" t="s">
        <v>84</v>
      </c>
      <c r="P53" t="str">
        <f t="shared" si="0"/>
        <v>市川四中中</v>
      </c>
    </row>
    <row r="54" spans="1:16" x14ac:dyDescent="0.2">
      <c r="A54" s="12">
        <v>2053</v>
      </c>
      <c r="B54" s="17" t="s">
        <v>2678</v>
      </c>
      <c r="C54" s="17" t="s">
        <v>3093</v>
      </c>
      <c r="D54" s="14" t="s">
        <v>1567</v>
      </c>
      <c r="E54" s="17" t="s">
        <v>4349</v>
      </c>
      <c r="F54" s="17">
        <v>3</v>
      </c>
      <c r="G54" s="17"/>
      <c r="H54" s="17"/>
      <c r="I54" s="17"/>
      <c r="J54" s="17" t="s">
        <v>1107</v>
      </c>
      <c r="K54" s="17" t="s">
        <v>1108</v>
      </c>
      <c r="L54" s="17" t="s">
        <v>1109</v>
      </c>
      <c r="M54" s="17" t="s">
        <v>1110</v>
      </c>
      <c r="N54" s="17" t="s">
        <v>1111</v>
      </c>
      <c r="O54" s="17" t="s">
        <v>84</v>
      </c>
      <c r="P54" t="str">
        <f t="shared" si="0"/>
        <v>市川四中中</v>
      </c>
    </row>
    <row r="55" spans="1:16" x14ac:dyDescent="0.2">
      <c r="A55" s="12">
        <v>2054</v>
      </c>
      <c r="B55" s="17" t="s">
        <v>3094</v>
      </c>
      <c r="C55" s="17" t="s">
        <v>3095</v>
      </c>
      <c r="D55" s="14" t="s">
        <v>1567</v>
      </c>
      <c r="E55" s="17" t="s">
        <v>4349</v>
      </c>
      <c r="F55" s="17">
        <v>3</v>
      </c>
      <c r="G55" s="17"/>
      <c r="H55" s="17"/>
      <c r="I55" s="17"/>
      <c r="J55" s="17" t="s">
        <v>1112</v>
      </c>
      <c r="K55" s="17" t="s">
        <v>1029</v>
      </c>
      <c r="L55" s="17" t="s">
        <v>1113</v>
      </c>
      <c r="M55" s="17" t="s">
        <v>1114</v>
      </c>
      <c r="N55" s="17" t="s">
        <v>762</v>
      </c>
      <c r="O55" s="17" t="s">
        <v>84</v>
      </c>
      <c r="P55" t="str">
        <f t="shared" si="0"/>
        <v>市川四中中</v>
      </c>
    </row>
    <row r="56" spans="1:16" x14ac:dyDescent="0.2">
      <c r="A56" s="12">
        <v>2055</v>
      </c>
      <c r="B56" s="17" t="s">
        <v>3096</v>
      </c>
      <c r="C56" s="17" t="s">
        <v>3097</v>
      </c>
      <c r="D56" s="14" t="s">
        <v>1567</v>
      </c>
      <c r="E56" s="17" t="s">
        <v>4349</v>
      </c>
      <c r="F56" s="17">
        <v>2</v>
      </c>
      <c r="G56" s="17"/>
      <c r="H56" s="17"/>
      <c r="I56" s="17"/>
      <c r="J56" s="17" t="s">
        <v>2050</v>
      </c>
      <c r="K56" s="17" t="s">
        <v>1231</v>
      </c>
      <c r="L56" s="17" t="s">
        <v>2051</v>
      </c>
      <c r="M56" s="17" t="s">
        <v>1232</v>
      </c>
      <c r="N56" s="17" t="s">
        <v>2052</v>
      </c>
      <c r="O56" s="17" t="s">
        <v>84</v>
      </c>
      <c r="P56" t="str">
        <f t="shared" si="0"/>
        <v>市川四中中</v>
      </c>
    </row>
    <row r="57" spans="1:16" x14ac:dyDescent="0.2">
      <c r="A57" s="12">
        <v>2056</v>
      </c>
      <c r="B57" s="17" t="s">
        <v>3098</v>
      </c>
      <c r="C57" s="17" t="s">
        <v>3099</v>
      </c>
      <c r="D57" s="14" t="s">
        <v>1567</v>
      </c>
      <c r="E57" s="17" t="s">
        <v>4349</v>
      </c>
      <c r="F57" s="17">
        <v>2</v>
      </c>
      <c r="G57" s="17"/>
      <c r="H57" s="17"/>
      <c r="I57" s="17"/>
      <c r="J57" s="17" t="s">
        <v>428</v>
      </c>
      <c r="K57" s="17" t="s">
        <v>1024</v>
      </c>
      <c r="L57" s="17" t="s">
        <v>429</v>
      </c>
      <c r="M57" s="17" t="s">
        <v>1025</v>
      </c>
      <c r="N57" s="17" t="s">
        <v>1819</v>
      </c>
      <c r="O57" s="17" t="s">
        <v>84</v>
      </c>
      <c r="P57" t="str">
        <f t="shared" si="0"/>
        <v>市川四中中</v>
      </c>
    </row>
    <row r="58" spans="1:16" x14ac:dyDescent="0.2">
      <c r="A58" s="12">
        <v>2057</v>
      </c>
      <c r="B58" s="17" t="s">
        <v>2811</v>
      </c>
      <c r="C58" s="17" t="s">
        <v>3100</v>
      </c>
      <c r="D58" s="14" t="s">
        <v>1567</v>
      </c>
      <c r="E58" s="17" t="s">
        <v>4349</v>
      </c>
      <c r="F58" s="17">
        <v>2</v>
      </c>
      <c r="G58" s="17"/>
      <c r="H58" s="17"/>
      <c r="I58" s="17"/>
      <c r="J58" s="17" t="s">
        <v>133</v>
      </c>
      <c r="K58" s="17" t="s">
        <v>985</v>
      </c>
      <c r="L58" s="17" t="s">
        <v>135</v>
      </c>
      <c r="M58" s="17" t="s">
        <v>986</v>
      </c>
      <c r="N58" s="17" t="s">
        <v>2053</v>
      </c>
      <c r="O58" s="17" t="s">
        <v>84</v>
      </c>
      <c r="P58" t="str">
        <f t="shared" si="0"/>
        <v>市川四中中</v>
      </c>
    </row>
    <row r="59" spans="1:16" x14ac:dyDescent="0.2">
      <c r="A59" s="12">
        <v>2058</v>
      </c>
      <c r="B59" s="17" t="s">
        <v>3101</v>
      </c>
      <c r="C59" s="17" t="s">
        <v>3102</v>
      </c>
      <c r="D59" s="14" t="s">
        <v>1567</v>
      </c>
      <c r="E59" s="17" t="s">
        <v>4349</v>
      </c>
      <c r="F59" s="17">
        <v>2</v>
      </c>
      <c r="G59" s="17"/>
      <c r="H59" s="17"/>
      <c r="I59" s="17"/>
      <c r="J59" s="17" t="s">
        <v>2054</v>
      </c>
      <c r="K59" s="17" t="s">
        <v>976</v>
      </c>
      <c r="L59" s="17" t="s">
        <v>2055</v>
      </c>
      <c r="M59" s="17" t="s">
        <v>977</v>
      </c>
      <c r="N59" s="17" t="s">
        <v>1928</v>
      </c>
      <c r="O59" s="17" t="s">
        <v>84</v>
      </c>
      <c r="P59" t="str">
        <f t="shared" si="0"/>
        <v>市川四中中</v>
      </c>
    </row>
    <row r="60" spans="1:16" x14ac:dyDescent="0.2">
      <c r="A60" s="12">
        <v>2059</v>
      </c>
      <c r="B60" s="17" t="s">
        <v>3103</v>
      </c>
      <c r="C60" s="17" t="s">
        <v>3104</v>
      </c>
      <c r="D60" s="14" t="s">
        <v>1567</v>
      </c>
      <c r="E60" s="17" t="s">
        <v>4349</v>
      </c>
      <c r="F60" s="17">
        <v>2</v>
      </c>
      <c r="G60" s="17"/>
      <c r="H60" s="17"/>
      <c r="I60" s="17"/>
      <c r="J60" s="17" t="s">
        <v>1691</v>
      </c>
      <c r="K60" s="17" t="s">
        <v>559</v>
      </c>
      <c r="L60" s="17" t="s">
        <v>1692</v>
      </c>
      <c r="M60" s="17" t="s">
        <v>561</v>
      </c>
      <c r="N60" s="17" t="s">
        <v>2056</v>
      </c>
      <c r="O60" s="17" t="s">
        <v>84</v>
      </c>
      <c r="P60" t="str">
        <f t="shared" si="0"/>
        <v>市川四中中</v>
      </c>
    </row>
    <row r="61" spans="1:16" x14ac:dyDescent="0.2">
      <c r="A61" s="12">
        <v>2060</v>
      </c>
      <c r="B61" s="17" t="s">
        <v>3105</v>
      </c>
      <c r="C61" s="17" t="s">
        <v>1141</v>
      </c>
      <c r="D61" s="14" t="s">
        <v>1567</v>
      </c>
      <c r="E61" s="17" t="s">
        <v>4350</v>
      </c>
      <c r="F61" s="17">
        <v>3</v>
      </c>
      <c r="G61" s="17"/>
      <c r="H61" s="17"/>
      <c r="I61" s="17"/>
      <c r="J61" s="17" t="s">
        <v>1142</v>
      </c>
      <c r="K61" s="17" t="s">
        <v>1063</v>
      </c>
      <c r="L61" s="17" t="s">
        <v>1521</v>
      </c>
      <c r="M61" s="17" t="s">
        <v>1064</v>
      </c>
      <c r="N61" s="17" t="s">
        <v>1143</v>
      </c>
      <c r="O61" s="17" t="s">
        <v>84</v>
      </c>
      <c r="P61" t="str">
        <f t="shared" si="0"/>
        <v>市川二中中</v>
      </c>
    </row>
    <row r="62" spans="1:16" x14ac:dyDescent="0.2">
      <c r="A62" s="12">
        <v>2061</v>
      </c>
      <c r="B62" s="17" t="s">
        <v>1144</v>
      </c>
      <c r="C62" s="17" t="s">
        <v>1145</v>
      </c>
      <c r="D62" s="14" t="s">
        <v>1567</v>
      </c>
      <c r="E62" s="17" t="s">
        <v>4350</v>
      </c>
      <c r="F62" s="17">
        <v>3</v>
      </c>
      <c r="G62" s="17"/>
      <c r="H62" s="17"/>
      <c r="I62" s="17"/>
      <c r="J62" s="17" t="s">
        <v>1146</v>
      </c>
      <c r="K62" s="17" t="s">
        <v>970</v>
      </c>
      <c r="L62" s="17" t="s">
        <v>1522</v>
      </c>
      <c r="M62" s="17" t="s">
        <v>971</v>
      </c>
      <c r="N62" s="17" t="s">
        <v>1147</v>
      </c>
      <c r="O62" s="17" t="s">
        <v>84</v>
      </c>
      <c r="P62" t="str">
        <f t="shared" si="0"/>
        <v>市川二中中</v>
      </c>
    </row>
    <row r="63" spans="1:16" x14ac:dyDescent="0.2">
      <c r="A63" s="12">
        <v>2062</v>
      </c>
      <c r="B63" s="17" t="s">
        <v>1149</v>
      </c>
      <c r="C63" s="17" t="s">
        <v>1150</v>
      </c>
      <c r="D63" s="14" t="s">
        <v>1567</v>
      </c>
      <c r="E63" s="17" t="s">
        <v>4350</v>
      </c>
      <c r="F63" s="17">
        <v>3</v>
      </c>
      <c r="G63" s="17"/>
      <c r="H63" s="17"/>
      <c r="I63" s="17"/>
      <c r="J63" s="17" t="s">
        <v>1151</v>
      </c>
      <c r="K63" s="17" t="s">
        <v>1152</v>
      </c>
      <c r="L63" s="17" t="s">
        <v>1523</v>
      </c>
      <c r="M63" s="17" t="s">
        <v>1153</v>
      </c>
      <c r="N63" s="17" t="s">
        <v>1154</v>
      </c>
      <c r="O63" s="17" t="s">
        <v>84</v>
      </c>
      <c r="P63" t="str">
        <f t="shared" si="0"/>
        <v>市川二中中</v>
      </c>
    </row>
    <row r="64" spans="1:16" x14ac:dyDescent="0.2">
      <c r="A64" s="12">
        <v>2063</v>
      </c>
      <c r="B64" s="17" t="s">
        <v>1155</v>
      </c>
      <c r="C64" s="17" t="s">
        <v>1156</v>
      </c>
      <c r="D64" s="14" t="s">
        <v>1567</v>
      </c>
      <c r="E64" s="17" t="s">
        <v>4350</v>
      </c>
      <c r="F64" s="17">
        <v>3</v>
      </c>
      <c r="G64" s="17"/>
      <c r="H64" s="17"/>
      <c r="I64" s="17"/>
      <c r="J64" s="17" t="s">
        <v>424</v>
      </c>
      <c r="K64" s="17" t="s">
        <v>1157</v>
      </c>
      <c r="L64" s="17" t="s">
        <v>425</v>
      </c>
      <c r="M64" s="17" t="s">
        <v>1158</v>
      </c>
      <c r="N64" s="17" t="s">
        <v>1159</v>
      </c>
      <c r="O64" s="17" t="s">
        <v>84</v>
      </c>
      <c r="P64" t="str">
        <f t="shared" si="0"/>
        <v>市川二中中</v>
      </c>
    </row>
    <row r="65" spans="1:16" x14ac:dyDescent="0.2">
      <c r="A65" s="12">
        <v>2064</v>
      </c>
      <c r="B65" s="17" t="s">
        <v>3309</v>
      </c>
      <c r="C65" s="17" t="s">
        <v>1160</v>
      </c>
      <c r="D65" s="14" t="s">
        <v>1567</v>
      </c>
      <c r="E65" s="17" t="s">
        <v>4350</v>
      </c>
      <c r="F65" s="17">
        <v>3</v>
      </c>
      <c r="G65" s="17"/>
      <c r="H65" s="17"/>
      <c r="I65" s="17"/>
      <c r="J65" s="17" t="s">
        <v>1161</v>
      </c>
      <c r="K65" s="17" t="s">
        <v>1019</v>
      </c>
      <c r="L65" s="17" t="s">
        <v>1524</v>
      </c>
      <c r="M65" s="17" t="s">
        <v>1021</v>
      </c>
      <c r="N65" s="17" t="s">
        <v>761</v>
      </c>
      <c r="O65" s="17" t="s">
        <v>84</v>
      </c>
      <c r="P65" t="str">
        <f t="shared" si="0"/>
        <v>市川二中中</v>
      </c>
    </row>
    <row r="66" spans="1:16" x14ac:dyDescent="0.2">
      <c r="A66" s="12">
        <v>2065</v>
      </c>
      <c r="B66" s="17" t="s">
        <v>1162</v>
      </c>
      <c r="C66" s="17" t="s">
        <v>1067</v>
      </c>
      <c r="D66" s="14" t="s">
        <v>1567</v>
      </c>
      <c r="E66" s="17" t="s">
        <v>4350</v>
      </c>
      <c r="F66" s="17">
        <v>3</v>
      </c>
      <c r="G66" s="17"/>
      <c r="H66" s="17"/>
      <c r="I66" s="17"/>
      <c r="J66" s="17" t="s">
        <v>1163</v>
      </c>
      <c r="K66" s="17" t="s">
        <v>1068</v>
      </c>
      <c r="L66" s="17" t="s">
        <v>1525</v>
      </c>
      <c r="M66" s="17" t="s">
        <v>1069</v>
      </c>
      <c r="N66" s="17" t="s">
        <v>1164</v>
      </c>
      <c r="O66" s="17" t="s">
        <v>84</v>
      </c>
      <c r="P66" t="str">
        <f t="shared" si="0"/>
        <v>市川二中中</v>
      </c>
    </row>
    <row r="67" spans="1:16" x14ac:dyDescent="0.2">
      <c r="A67" s="12">
        <v>2066</v>
      </c>
      <c r="B67" s="17" t="s">
        <v>1165</v>
      </c>
      <c r="C67" s="17" t="s">
        <v>1166</v>
      </c>
      <c r="D67" s="14" t="s">
        <v>1567</v>
      </c>
      <c r="E67" s="17" t="s">
        <v>4350</v>
      </c>
      <c r="F67" s="17">
        <v>3</v>
      </c>
      <c r="G67" s="17"/>
      <c r="H67" s="17"/>
      <c r="I67" s="17"/>
      <c r="J67" s="17" t="s">
        <v>1167</v>
      </c>
      <c r="K67" s="17" t="s">
        <v>1168</v>
      </c>
      <c r="L67" s="17" t="s">
        <v>1526</v>
      </c>
      <c r="M67" s="17" t="s">
        <v>1169</v>
      </c>
      <c r="N67" s="17" t="s">
        <v>1170</v>
      </c>
      <c r="O67" s="17" t="s">
        <v>84</v>
      </c>
      <c r="P67" t="str">
        <f t="shared" ref="P67:P130" si="1">E67&amp;"中"</f>
        <v>市川二中中</v>
      </c>
    </row>
    <row r="68" spans="1:16" x14ac:dyDescent="0.2">
      <c r="A68" s="12">
        <v>2067</v>
      </c>
      <c r="B68" s="17" t="s">
        <v>1171</v>
      </c>
      <c r="C68" s="17" t="s">
        <v>1172</v>
      </c>
      <c r="D68" s="14" t="s">
        <v>1567</v>
      </c>
      <c r="E68" s="17" t="s">
        <v>4350</v>
      </c>
      <c r="F68" s="17">
        <v>3</v>
      </c>
      <c r="G68" s="17"/>
      <c r="H68" s="17"/>
      <c r="I68" s="17"/>
      <c r="J68" s="17" t="s">
        <v>1173</v>
      </c>
      <c r="K68" s="17" t="s">
        <v>995</v>
      </c>
      <c r="L68" s="17" t="s">
        <v>1527</v>
      </c>
      <c r="M68" s="17" t="s">
        <v>996</v>
      </c>
      <c r="N68" s="17" t="s">
        <v>1174</v>
      </c>
      <c r="O68" s="17" t="s">
        <v>84</v>
      </c>
      <c r="P68" t="str">
        <f t="shared" si="1"/>
        <v>市川二中中</v>
      </c>
    </row>
    <row r="69" spans="1:16" x14ac:dyDescent="0.2">
      <c r="A69" s="12">
        <v>2068</v>
      </c>
      <c r="B69" s="17" t="s">
        <v>1175</v>
      </c>
      <c r="C69" s="17" t="s">
        <v>1176</v>
      </c>
      <c r="D69" s="14" t="s">
        <v>1567</v>
      </c>
      <c r="E69" s="17" t="s">
        <v>4350</v>
      </c>
      <c r="F69" s="17">
        <v>3</v>
      </c>
      <c r="G69" s="17"/>
      <c r="H69" s="17"/>
      <c r="I69" s="17"/>
      <c r="J69" s="17" t="s">
        <v>275</v>
      </c>
      <c r="K69" s="17" t="s">
        <v>656</v>
      </c>
      <c r="L69" s="17" t="s">
        <v>276</v>
      </c>
      <c r="M69" s="17" t="s">
        <v>994</v>
      </c>
      <c r="N69" s="17" t="s">
        <v>1177</v>
      </c>
      <c r="O69" s="17" t="s">
        <v>84</v>
      </c>
      <c r="P69" t="str">
        <f t="shared" si="1"/>
        <v>市川二中中</v>
      </c>
    </row>
    <row r="70" spans="1:16" x14ac:dyDescent="0.2">
      <c r="A70" s="12">
        <v>2069</v>
      </c>
      <c r="B70" s="17" t="s">
        <v>1178</v>
      </c>
      <c r="C70" s="17" t="s">
        <v>1179</v>
      </c>
      <c r="D70" s="14" t="s">
        <v>1567</v>
      </c>
      <c r="E70" s="17" t="s">
        <v>4350</v>
      </c>
      <c r="F70" s="17">
        <v>3</v>
      </c>
      <c r="G70" s="17"/>
      <c r="H70" s="17"/>
      <c r="I70" s="17"/>
      <c r="J70" s="17" t="s">
        <v>574</v>
      </c>
      <c r="K70" s="17" t="s">
        <v>987</v>
      </c>
      <c r="L70" s="17" t="s">
        <v>575</v>
      </c>
      <c r="M70" s="17" t="s">
        <v>988</v>
      </c>
      <c r="N70" s="17" t="s">
        <v>1180</v>
      </c>
      <c r="O70" s="17" t="s">
        <v>84</v>
      </c>
      <c r="P70" t="str">
        <f t="shared" si="1"/>
        <v>市川二中中</v>
      </c>
    </row>
    <row r="71" spans="1:16" x14ac:dyDescent="0.2">
      <c r="A71" s="12">
        <v>2070</v>
      </c>
      <c r="B71" s="17" t="s">
        <v>1181</v>
      </c>
      <c r="C71" s="17" t="s">
        <v>1058</v>
      </c>
      <c r="D71" s="14" t="s">
        <v>1567</v>
      </c>
      <c r="E71" s="17" t="s">
        <v>4350</v>
      </c>
      <c r="F71" s="17">
        <v>3</v>
      </c>
      <c r="G71" s="17"/>
      <c r="H71" s="17"/>
      <c r="I71" s="17"/>
      <c r="J71" s="17" t="s">
        <v>381</v>
      </c>
      <c r="K71" s="17" t="s">
        <v>1182</v>
      </c>
      <c r="L71" s="17" t="s">
        <v>382</v>
      </c>
      <c r="M71" s="17" t="s">
        <v>1183</v>
      </c>
      <c r="N71" s="17" t="s">
        <v>1184</v>
      </c>
      <c r="O71" s="17" t="s">
        <v>84</v>
      </c>
      <c r="P71" t="str">
        <f t="shared" si="1"/>
        <v>市川二中中</v>
      </c>
    </row>
    <row r="72" spans="1:16" x14ac:dyDescent="0.2">
      <c r="A72" s="12">
        <v>2071</v>
      </c>
      <c r="B72" s="17" t="s">
        <v>3106</v>
      </c>
      <c r="C72" s="17" t="s">
        <v>3107</v>
      </c>
      <c r="D72" s="14" t="s">
        <v>1567</v>
      </c>
      <c r="E72" s="17" t="s">
        <v>4350</v>
      </c>
      <c r="F72" s="17">
        <v>2</v>
      </c>
      <c r="G72" s="17"/>
      <c r="H72" s="17"/>
      <c r="I72" s="17"/>
      <c r="J72" s="17" t="s">
        <v>1984</v>
      </c>
      <c r="K72" s="17" t="s">
        <v>1985</v>
      </c>
      <c r="L72" s="17" t="s">
        <v>1986</v>
      </c>
      <c r="M72" s="17" t="s">
        <v>1987</v>
      </c>
      <c r="N72" s="17" t="s">
        <v>1988</v>
      </c>
      <c r="O72" s="17" t="s">
        <v>84</v>
      </c>
      <c r="P72" t="str">
        <f t="shared" si="1"/>
        <v>市川二中中</v>
      </c>
    </row>
    <row r="73" spans="1:16" x14ac:dyDescent="0.2">
      <c r="A73" s="12">
        <v>2072</v>
      </c>
      <c r="B73" s="17" t="s">
        <v>3108</v>
      </c>
      <c r="C73" s="17" t="s">
        <v>3109</v>
      </c>
      <c r="D73" s="14" t="s">
        <v>1567</v>
      </c>
      <c r="E73" s="17" t="s">
        <v>4350</v>
      </c>
      <c r="F73" s="17">
        <v>2</v>
      </c>
      <c r="G73" s="17"/>
      <c r="H73" s="17"/>
      <c r="I73" s="17"/>
      <c r="J73" s="17" t="s">
        <v>1976</v>
      </c>
      <c r="K73" s="17" t="s">
        <v>1989</v>
      </c>
      <c r="L73" s="17" t="s">
        <v>1978</v>
      </c>
      <c r="M73" s="17" t="s">
        <v>1990</v>
      </c>
      <c r="N73" s="17" t="s">
        <v>1991</v>
      </c>
      <c r="O73" s="17" t="s">
        <v>84</v>
      </c>
      <c r="P73" t="str">
        <f t="shared" si="1"/>
        <v>市川二中中</v>
      </c>
    </row>
    <row r="74" spans="1:16" x14ac:dyDescent="0.2">
      <c r="A74" s="12">
        <v>2073</v>
      </c>
      <c r="B74" s="17" t="s">
        <v>3110</v>
      </c>
      <c r="C74" s="17" t="s">
        <v>3111</v>
      </c>
      <c r="D74" s="14" t="s">
        <v>1567</v>
      </c>
      <c r="E74" s="17" t="s">
        <v>4350</v>
      </c>
      <c r="F74" s="17">
        <v>2</v>
      </c>
      <c r="G74" s="17"/>
      <c r="H74" s="17"/>
      <c r="I74" s="17"/>
      <c r="J74" s="17" t="s">
        <v>1992</v>
      </c>
      <c r="K74" s="17" t="s">
        <v>1993</v>
      </c>
      <c r="L74" s="17" t="s">
        <v>1994</v>
      </c>
      <c r="M74" s="17" t="s">
        <v>1995</v>
      </c>
      <c r="N74" s="17" t="s">
        <v>1996</v>
      </c>
      <c r="O74" s="17" t="s">
        <v>84</v>
      </c>
      <c r="P74" t="str">
        <f t="shared" si="1"/>
        <v>市川二中中</v>
      </c>
    </row>
    <row r="75" spans="1:16" x14ac:dyDescent="0.2">
      <c r="A75" s="12">
        <v>2074</v>
      </c>
      <c r="B75" s="17" t="s">
        <v>3112</v>
      </c>
      <c r="C75" s="17" t="s">
        <v>3113</v>
      </c>
      <c r="D75" s="14" t="s">
        <v>1567</v>
      </c>
      <c r="E75" s="17" t="s">
        <v>4350</v>
      </c>
      <c r="F75" s="17">
        <v>2</v>
      </c>
      <c r="G75" s="17"/>
      <c r="H75" s="17"/>
      <c r="I75" s="17"/>
      <c r="J75" s="17" t="s">
        <v>1997</v>
      </c>
      <c r="K75" s="17" t="s">
        <v>987</v>
      </c>
      <c r="L75" s="17" t="s">
        <v>1998</v>
      </c>
      <c r="M75" s="17" t="s">
        <v>988</v>
      </c>
      <c r="N75" s="17" t="s">
        <v>1999</v>
      </c>
      <c r="O75" s="17" t="s">
        <v>84</v>
      </c>
      <c r="P75" t="str">
        <f t="shared" si="1"/>
        <v>市川二中中</v>
      </c>
    </row>
    <row r="76" spans="1:16" x14ac:dyDescent="0.2">
      <c r="A76" s="12">
        <v>2075</v>
      </c>
      <c r="B76" s="17" t="s">
        <v>3114</v>
      </c>
      <c r="C76" s="17" t="s">
        <v>2000</v>
      </c>
      <c r="D76" s="14" t="s">
        <v>1567</v>
      </c>
      <c r="E76" s="17" t="s">
        <v>4350</v>
      </c>
      <c r="F76" s="17">
        <v>2</v>
      </c>
      <c r="G76" s="17"/>
      <c r="H76" s="17"/>
      <c r="I76" s="17"/>
      <c r="J76" s="17" t="s">
        <v>418</v>
      </c>
      <c r="K76" s="17" t="s">
        <v>245</v>
      </c>
      <c r="L76" s="17" t="s">
        <v>420</v>
      </c>
      <c r="M76" s="17" t="s">
        <v>246</v>
      </c>
      <c r="N76" s="17" t="s">
        <v>1845</v>
      </c>
      <c r="O76" s="17" t="s">
        <v>84</v>
      </c>
      <c r="P76" t="str">
        <f t="shared" si="1"/>
        <v>市川二中中</v>
      </c>
    </row>
    <row r="77" spans="1:16" x14ac:dyDescent="0.2">
      <c r="A77" s="12">
        <v>2076</v>
      </c>
      <c r="B77" s="17" t="s">
        <v>3115</v>
      </c>
      <c r="C77" s="17" t="s">
        <v>3116</v>
      </c>
      <c r="D77" s="14" t="s">
        <v>1567</v>
      </c>
      <c r="E77" s="17" t="s">
        <v>4350</v>
      </c>
      <c r="F77" s="17">
        <v>2</v>
      </c>
      <c r="G77" s="17"/>
      <c r="H77" s="17"/>
      <c r="I77" s="17"/>
      <c r="J77" s="17" t="s">
        <v>322</v>
      </c>
      <c r="K77" s="17" t="s">
        <v>2001</v>
      </c>
      <c r="L77" s="17" t="s">
        <v>323</v>
      </c>
      <c r="M77" s="17" t="s">
        <v>2002</v>
      </c>
      <c r="N77" s="17" t="s">
        <v>2003</v>
      </c>
      <c r="O77" s="17" t="s">
        <v>84</v>
      </c>
      <c r="P77" t="str">
        <f t="shared" si="1"/>
        <v>市川二中中</v>
      </c>
    </row>
    <row r="78" spans="1:16" x14ac:dyDescent="0.2">
      <c r="A78" s="12">
        <v>2077</v>
      </c>
      <c r="B78" s="17" t="s">
        <v>3117</v>
      </c>
      <c r="C78" s="17" t="s">
        <v>3118</v>
      </c>
      <c r="D78" s="14" t="s">
        <v>1567</v>
      </c>
      <c r="E78" s="17" t="s">
        <v>4350</v>
      </c>
      <c r="F78" s="17">
        <v>2</v>
      </c>
      <c r="G78" s="17"/>
      <c r="H78" s="17"/>
      <c r="I78" s="17"/>
      <c r="J78" s="17" t="s">
        <v>2004</v>
      </c>
      <c r="K78" s="17" t="s">
        <v>131</v>
      </c>
      <c r="L78" s="17" t="s">
        <v>2005</v>
      </c>
      <c r="M78" s="17" t="s">
        <v>132</v>
      </c>
      <c r="N78" s="17" t="s">
        <v>1644</v>
      </c>
      <c r="O78" s="17" t="s">
        <v>84</v>
      </c>
      <c r="P78" t="str">
        <f t="shared" si="1"/>
        <v>市川二中中</v>
      </c>
    </row>
    <row r="79" spans="1:16" x14ac:dyDescent="0.2">
      <c r="A79" s="12">
        <v>2078</v>
      </c>
      <c r="B79" s="17" t="s">
        <v>3119</v>
      </c>
      <c r="C79" s="17" t="s">
        <v>3120</v>
      </c>
      <c r="D79" s="14" t="s">
        <v>1567</v>
      </c>
      <c r="E79" s="17" t="s">
        <v>4350</v>
      </c>
      <c r="F79" s="17">
        <v>2</v>
      </c>
      <c r="G79" s="17"/>
      <c r="H79" s="17"/>
      <c r="I79" s="17"/>
      <c r="J79" s="17" t="s">
        <v>182</v>
      </c>
      <c r="K79" s="17" t="s">
        <v>1061</v>
      </c>
      <c r="L79" s="17" t="s">
        <v>184</v>
      </c>
      <c r="M79" s="17" t="s">
        <v>1062</v>
      </c>
      <c r="N79" s="17" t="s">
        <v>2006</v>
      </c>
      <c r="O79" s="17" t="s">
        <v>84</v>
      </c>
      <c r="P79" t="str">
        <f t="shared" si="1"/>
        <v>市川二中中</v>
      </c>
    </row>
    <row r="80" spans="1:16" x14ac:dyDescent="0.2">
      <c r="A80" s="12">
        <v>2079</v>
      </c>
      <c r="B80" s="17" t="s">
        <v>2815</v>
      </c>
      <c r="C80" s="17" t="s">
        <v>3121</v>
      </c>
      <c r="D80" s="14" t="s">
        <v>1567</v>
      </c>
      <c r="E80" s="17" t="s">
        <v>4351</v>
      </c>
      <c r="F80" s="17">
        <v>3</v>
      </c>
      <c r="G80" s="17"/>
      <c r="H80" s="17"/>
      <c r="I80" s="17"/>
      <c r="J80" s="17" t="s">
        <v>174</v>
      </c>
      <c r="K80" s="17" t="s">
        <v>1231</v>
      </c>
      <c r="L80" s="17" t="s">
        <v>175</v>
      </c>
      <c r="M80" s="17" t="s">
        <v>1232</v>
      </c>
      <c r="N80" s="17" t="s">
        <v>951</v>
      </c>
      <c r="O80" s="17" t="s">
        <v>84</v>
      </c>
      <c r="P80" t="str">
        <f t="shared" si="1"/>
        <v>市川八中中</v>
      </c>
    </row>
    <row r="81" spans="1:16" x14ac:dyDescent="0.2">
      <c r="A81" s="12">
        <v>2080</v>
      </c>
      <c r="B81" s="17" t="s">
        <v>1257</v>
      </c>
      <c r="C81" s="17" t="s">
        <v>1258</v>
      </c>
      <c r="D81" s="14" t="s">
        <v>1567</v>
      </c>
      <c r="E81" s="17" t="s">
        <v>4351</v>
      </c>
      <c r="F81" s="17">
        <v>3</v>
      </c>
      <c r="G81" s="17"/>
      <c r="H81" s="17"/>
      <c r="I81" s="17"/>
      <c r="J81" s="17" t="s">
        <v>1259</v>
      </c>
      <c r="K81" s="17" t="s">
        <v>1204</v>
      </c>
      <c r="L81" s="17" t="s">
        <v>1603</v>
      </c>
      <c r="M81" s="17" t="s">
        <v>1206</v>
      </c>
      <c r="N81" s="17" t="s">
        <v>1260</v>
      </c>
      <c r="O81" s="17" t="s">
        <v>84</v>
      </c>
      <c r="P81" t="str">
        <f t="shared" si="1"/>
        <v>市川八中中</v>
      </c>
    </row>
    <row r="82" spans="1:16" x14ac:dyDescent="0.2">
      <c r="A82" s="12">
        <v>2081</v>
      </c>
      <c r="B82" s="17" t="s">
        <v>2026</v>
      </c>
      <c r="C82" s="17" t="s">
        <v>2027</v>
      </c>
      <c r="D82" s="14" t="s">
        <v>1567</v>
      </c>
      <c r="E82" s="17" t="s">
        <v>4351</v>
      </c>
      <c r="F82" s="17">
        <v>2</v>
      </c>
      <c r="G82" s="17"/>
      <c r="H82" s="17"/>
      <c r="I82" s="17"/>
      <c r="J82" s="17" t="s">
        <v>2028</v>
      </c>
      <c r="K82" s="17" t="s">
        <v>2029</v>
      </c>
      <c r="L82" s="17" t="s">
        <v>2030</v>
      </c>
      <c r="M82" s="17" t="s">
        <v>2031</v>
      </c>
      <c r="N82" s="17" t="s">
        <v>2032</v>
      </c>
      <c r="O82" s="17" t="s">
        <v>84</v>
      </c>
      <c r="P82" t="str">
        <f t="shared" si="1"/>
        <v>市川八中中</v>
      </c>
    </row>
    <row r="83" spans="1:16" x14ac:dyDescent="0.2">
      <c r="A83" s="12">
        <v>2082</v>
      </c>
      <c r="B83" s="17" t="s">
        <v>2811</v>
      </c>
      <c r="C83" s="17" t="s">
        <v>3122</v>
      </c>
      <c r="D83" s="14" t="s">
        <v>1567</v>
      </c>
      <c r="E83" s="17" t="s">
        <v>4351</v>
      </c>
      <c r="F83" s="17">
        <v>2</v>
      </c>
      <c r="G83" s="17"/>
      <c r="H83" s="17"/>
      <c r="I83" s="17"/>
      <c r="J83" s="17" t="s">
        <v>133</v>
      </c>
      <c r="K83" s="17" t="s">
        <v>2420</v>
      </c>
      <c r="L83" s="17" t="s">
        <v>135</v>
      </c>
      <c r="M83" s="17" t="s">
        <v>2421</v>
      </c>
      <c r="N83" s="17" t="s">
        <v>2422</v>
      </c>
      <c r="O83" s="17" t="s">
        <v>84</v>
      </c>
      <c r="P83" t="str">
        <f t="shared" si="1"/>
        <v>市川八中中</v>
      </c>
    </row>
    <row r="84" spans="1:16" x14ac:dyDescent="0.2">
      <c r="A84" s="12">
        <v>2083</v>
      </c>
      <c r="B84" s="17" t="s">
        <v>3123</v>
      </c>
      <c r="C84" s="17" t="s">
        <v>3124</v>
      </c>
      <c r="D84" s="14" t="s">
        <v>1567</v>
      </c>
      <c r="E84" s="17" t="s">
        <v>4351</v>
      </c>
      <c r="F84" s="17">
        <v>3</v>
      </c>
      <c r="G84" s="17"/>
      <c r="H84" s="17"/>
      <c r="I84" s="17"/>
      <c r="J84" s="17" t="s">
        <v>1076</v>
      </c>
      <c r="K84" s="17" t="s">
        <v>997</v>
      </c>
      <c r="L84" s="17" t="s">
        <v>1077</v>
      </c>
      <c r="M84" s="17" t="s">
        <v>963</v>
      </c>
      <c r="N84" s="17" t="s">
        <v>1192</v>
      </c>
      <c r="O84" s="17" t="s">
        <v>84</v>
      </c>
      <c r="P84" t="str">
        <f t="shared" si="1"/>
        <v>市川八中中</v>
      </c>
    </row>
    <row r="85" spans="1:16" x14ac:dyDescent="0.2">
      <c r="A85" s="12">
        <v>2084</v>
      </c>
      <c r="B85" s="17" t="s">
        <v>3125</v>
      </c>
      <c r="C85" s="17" t="s">
        <v>3126</v>
      </c>
      <c r="D85" s="14" t="s">
        <v>1567</v>
      </c>
      <c r="E85" s="17" t="s">
        <v>4351</v>
      </c>
      <c r="F85" s="17">
        <v>3</v>
      </c>
      <c r="G85" s="17"/>
      <c r="H85" s="17"/>
      <c r="I85" s="17"/>
      <c r="J85" s="17" t="s">
        <v>247</v>
      </c>
      <c r="K85" s="17" t="s">
        <v>1233</v>
      </c>
      <c r="L85" s="17" t="s">
        <v>248</v>
      </c>
      <c r="M85" s="17" t="s">
        <v>1234</v>
      </c>
      <c r="N85" s="17" t="s">
        <v>1235</v>
      </c>
      <c r="O85" s="17" t="s">
        <v>84</v>
      </c>
      <c r="P85" t="str">
        <f t="shared" si="1"/>
        <v>市川八中中</v>
      </c>
    </row>
    <row r="86" spans="1:16" x14ac:dyDescent="0.2">
      <c r="A86" s="12">
        <v>2085</v>
      </c>
      <c r="B86" s="17" t="s">
        <v>2811</v>
      </c>
      <c r="C86" s="17" t="s">
        <v>3127</v>
      </c>
      <c r="D86" s="14" t="s">
        <v>1567</v>
      </c>
      <c r="E86" s="17" t="s">
        <v>4352</v>
      </c>
      <c r="F86" s="17">
        <v>2</v>
      </c>
      <c r="G86" s="17"/>
      <c r="H86" s="17"/>
      <c r="I86" s="17"/>
      <c r="J86" s="17" t="s">
        <v>133</v>
      </c>
      <c r="K86" s="17" t="s">
        <v>2057</v>
      </c>
      <c r="L86" s="17" t="s">
        <v>135</v>
      </c>
      <c r="M86" s="17" t="s">
        <v>2058</v>
      </c>
      <c r="N86" s="17" t="s">
        <v>2059</v>
      </c>
      <c r="O86" s="17" t="s">
        <v>84</v>
      </c>
      <c r="P86" t="str">
        <f t="shared" si="1"/>
        <v>市川六中中</v>
      </c>
    </row>
    <row r="87" spans="1:16" x14ac:dyDescent="0.2">
      <c r="A87" s="12">
        <v>2086</v>
      </c>
      <c r="B87" s="17" t="s">
        <v>2595</v>
      </c>
      <c r="C87" s="17" t="s">
        <v>3128</v>
      </c>
      <c r="D87" s="14" t="s">
        <v>1567</v>
      </c>
      <c r="E87" s="17" t="s">
        <v>4352</v>
      </c>
      <c r="F87" s="17">
        <v>3</v>
      </c>
      <c r="G87" s="17"/>
      <c r="H87" s="17"/>
      <c r="I87" s="17"/>
      <c r="J87" s="17" t="s">
        <v>408</v>
      </c>
      <c r="K87" s="17" t="s">
        <v>1242</v>
      </c>
      <c r="L87" s="17" t="s">
        <v>409</v>
      </c>
      <c r="M87" s="17" t="s">
        <v>1243</v>
      </c>
      <c r="N87" s="17" t="s">
        <v>1604</v>
      </c>
      <c r="O87" s="17" t="s">
        <v>84</v>
      </c>
      <c r="P87" t="str">
        <f t="shared" si="1"/>
        <v>市川六中中</v>
      </c>
    </row>
    <row r="88" spans="1:16" x14ac:dyDescent="0.2">
      <c r="A88" s="12">
        <v>2087</v>
      </c>
      <c r="B88" s="17" t="s">
        <v>2979</v>
      </c>
      <c r="C88" s="17" t="s">
        <v>3129</v>
      </c>
      <c r="D88" s="14" t="s">
        <v>1567</v>
      </c>
      <c r="E88" s="17" t="s">
        <v>4352</v>
      </c>
      <c r="F88" s="17">
        <v>3</v>
      </c>
      <c r="G88" s="17"/>
      <c r="H88" s="17"/>
      <c r="I88" s="17"/>
      <c r="J88" s="17" t="s">
        <v>316</v>
      </c>
      <c r="K88" s="17" t="s">
        <v>1244</v>
      </c>
      <c r="L88" s="17" t="s">
        <v>317</v>
      </c>
      <c r="M88" s="17" t="s">
        <v>1245</v>
      </c>
      <c r="N88" s="17" t="s">
        <v>607</v>
      </c>
      <c r="O88" s="17" t="s">
        <v>84</v>
      </c>
      <c r="P88" t="str">
        <f t="shared" si="1"/>
        <v>市川六中中</v>
      </c>
    </row>
    <row r="89" spans="1:16" x14ac:dyDescent="0.2">
      <c r="A89" s="12">
        <v>2088</v>
      </c>
      <c r="B89" s="17" t="s">
        <v>2757</v>
      </c>
      <c r="C89" s="17" t="s">
        <v>3130</v>
      </c>
      <c r="D89" s="14" t="s">
        <v>1567</v>
      </c>
      <c r="E89" s="17" t="s">
        <v>4352</v>
      </c>
      <c r="F89" s="17">
        <v>3</v>
      </c>
      <c r="G89" s="17"/>
      <c r="H89" s="17"/>
      <c r="I89" s="17"/>
      <c r="J89" s="17" t="s">
        <v>362</v>
      </c>
      <c r="K89" s="17" t="s">
        <v>1024</v>
      </c>
      <c r="L89" s="17" t="s">
        <v>363</v>
      </c>
      <c r="M89" s="17" t="s">
        <v>1025</v>
      </c>
      <c r="N89" s="17" t="s">
        <v>1605</v>
      </c>
      <c r="O89" s="17" t="s">
        <v>84</v>
      </c>
      <c r="P89" t="str">
        <f t="shared" si="1"/>
        <v>市川六中中</v>
      </c>
    </row>
    <row r="90" spans="1:16" x14ac:dyDescent="0.2">
      <c r="A90" s="12">
        <v>2089</v>
      </c>
      <c r="B90" s="17" t="s">
        <v>2844</v>
      </c>
      <c r="C90" s="17" t="s">
        <v>3131</v>
      </c>
      <c r="D90" s="14" t="s">
        <v>1567</v>
      </c>
      <c r="E90" s="17" t="s">
        <v>4352</v>
      </c>
      <c r="F90" s="17">
        <v>3</v>
      </c>
      <c r="G90" s="17"/>
      <c r="H90" s="17"/>
      <c r="I90" s="17"/>
      <c r="J90" s="17" t="s">
        <v>182</v>
      </c>
      <c r="K90" s="17" t="s">
        <v>1246</v>
      </c>
      <c r="L90" s="17" t="s">
        <v>184</v>
      </c>
      <c r="M90" s="17" t="s">
        <v>1247</v>
      </c>
      <c r="N90" s="17" t="s">
        <v>1240</v>
      </c>
      <c r="O90" s="17" t="s">
        <v>84</v>
      </c>
      <c r="P90" t="str">
        <f t="shared" si="1"/>
        <v>市川六中中</v>
      </c>
    </row>
    <row r="91" spans="1:16" x14ac:dyDescent="0.2">
      <c r="A91" s="12">
        <v>2090</v>
      </c>
      <c r="B91" s="17" t="s">
        <v>2596</v>
      </c>
      <c r="C91" s="17" t="s">
        <v>3132</v>
      </c>
      <c r="D91" s="14" t="s">
        <v>1567</v>
      </c>
      <c r="E91" s="17" t="s">
        <v>4352</v>
      </c>
      <c r="F91" s="17">
        <v>2</v>
      </c>
      <c r="G91" s="17"/>
      <c r="H91" s="17"/>
      <c r="I91" s="17"/>
      <c r="J91" s="17" t="s">
        <v>422</v>
      </c>
      <c r="K91" s="17" t="s">
        <v>2060</v>
      </c>
      <c r="L91" s="17" t="s">
        <v>423</v>
      </c>
      <c r="M91" s="17" t="s">
        <v>2061</v>
      </c>
      <c r="N91" s="17" t="s">
        <v>2019</v>
      </c>
      <c r="O91" s="17" t="s">
        <v>84</v>
      </c>
      <c r="P91" t="str">
        <f t="shared" si="1"/>
        <v>市川六中中</v>
      </c>
    </row>
    <row r="92" spans="1:16" x14ac:dyDescent="0.2">
      <c r="A92" s="12">
        <v>2091</v>
      </c>
      <c r="B92" s="13" t="s">
        <v>3133</v>
      </c>
      <c r="C92" s="13" t="s">
        <v>1131</v>
      </c>
      <c r="D92" s="14" t="s">
        <v>1567</v>
      </c>
      <c r="E92" s="32" t="s">
        <v>4354</v>
      </c>
      <c r="F92" s="14">
        <v>3</v>
      </c>
      <c r="G92" s="33"/>
      <c r="H92" s="20"/>
      <c r="I92" s="20"/>
      <c r="J92" s="21" t="s">
        <v>237</v>
      </c>
      <c r="K92" s="21" t="s">
        <v>1006</v>
      </c>
      <c r="L92" s="17" t="s">
        <v>238</v>
      </c>
      <c r="M92" s="17" t="s">
        <v>1008</v>
      </c>
      <c r="N92" s="17" t="s">
        <v>1132</v>
      </c>
      <c r="O92" s="17" t="s">
        <v>84</v>
      </c>
      <c r="P92" t="str">
        <f t="shared" si="1"/>
        <v>大洲中中</v>
      </c>
    </row>
    <row r="93" spans="1:16" x14ac:dyDescent="0.2">
      <c r="A93" s="12">
        <v>2092</v>
      </c>
      <c r="B93" s="13" t="s">
        <v>2835</v>
      </c>
      <c r="C93" s="13" t="s">
        <v>3134</v>
      </c>
      <c r="D93" s="14" t="s">
        <v>1567</v>
      </c>
      <c r="E93" s="32" t="s">
        <v>4354</v>
      </c>
      <c r="F93" s="14">
        <v>3</v>
      </c>
      <c r="G93" s="33"/>
      <c r="H93" s="20"/>
      <c r="I93" s="20"/>
      <c r="J93" s="21" t="s">
        <v>953</v>
      </c>
      <c r="K93" s="21" t="s">
        <v>131</v>
      </c>
      <c r="L93" s="17" t="s">
        <v>954</v>
      </c>
      <c r="M93" s="17" t="s">
        <v>1133</v>
      </c>
      <c r="N93" s="17" t="s">
        <v>1134</v>
      </c>
      <c r="O93" s="17" t="s">
        <v>84</v>
      </c>
      <c r="P93" t="str">
        <f t="shared" si="1"/>
        <v>大洲中中</v>
      </c>
    </row>
    <row r="94" spans="1:16" x14ac:dyDescent="0.2">
      <c r="A94" s="12">
        <v>2093</v>
      </c>
      <c r="B94" s="22" t="s">
        <v>3135</v>
      </c>
      <c r="C94" s="22" t="s">
        <v>3136</v>
      </c>
      <c r="D94" s="14" t="s">
        <v>1567</v>
      </c>
      <c r="E94" s="34" t="s">
        <v>4354</v>
      </c>
      <c r="F94" s="23">
        <v>3</v>
      </c>
      <c r="G94" s="33"/>
      <c r="H94" s="20"/>
      <c r="I94" s="20"/>
      <c r="J94" s="21" t="s">
        <v>902</v>
      </c>
      <c r="K94" s="21" t="s">
        <v>1135</v>
      </c>
      <c r="L94" s="17" t="s">
        <v>904</v>
      </c>
      <c r="M94" s="17" t="s">
        <v>1136</v>
      </c>
      <c r="N94" s="17" t="s">
        <v>1137</v>
      </c>
      <c r="O94" s="17" t="s">
        <v>84</v>
      </c>
      <c r="P94" t="str">
        <f t="shared" si="1"/>
        <v>大洲中中</v>
      </c>
    </row>
    <row r="95" spans="1:16" x14ac:dyDescent="0.2">
      <c r="A95" s="12">
        <v>2094</v>
      </c>
      <c r="B95" s="22" t="s">
        <v>3137</v>
      </c>
      <c r="C95" s="22" t="s">
        <v>3138</v>
      </c>
      <c r="D95" s="14" t="s">
        <v>1567</v>
      </c>
      <c r="E95" s="34" t="s">
        <v>4354</v>
      </c>
      <c r="F95" s="23">
        <v>3</v>
      </c>
      <c r="G95" s="33"/>
      <c r="H95" s="20"/>
      <c r="I95" s="20"/>
      <c r="J95" s="21" t="s">
        <v>1138</v>
      </c>
      <c r="K95" s="21" t="s">
        <v>995</v>
      </c>
      <c r="L95" s="17" t="s">
        <v>1139</v>
      </c>
      <c r="M95" s="17" t="s">
        <v>996</v>
      </c>
      <c r="N95" s="17" t="s">
        <v>1140</v>
      </c>
      <c r="O95" s="17" t="s">
        <v>84</v>
      </c>
      <c r="P95" t="str">
        <f t="shared" si="1"/>
        <v>大洲中中</v>
      </c>
    </row>
    <row r="96" spans="1:16" x14ac:dyDescent="0.2">
      <c r="A96" s="12">
        <v>2095</v>
      </c>
      <c r="B96" s="22" t="s">
        <v>3139</v>
      </c>
      <c r="C96" s="22" t="s">
        <v>3140</v>
      </c>
      <c r="D96" s="14" t="s">
        <v>1567</v>
      </c>
      <c r="E96" s="34" t="s">
        <v>4354</v>
      </c>
      <c r="F96" s="23">
        <v>2</v>
      </c>
      <c r="G96" s="33"/>
      <c r="H96" s="20"/>
      <c r="I96" s="20"/>
      <c r="J96" s="21" t="s">
        <v>2463</v>
      </c>
      <c r="K96" s="21" t="s">
        <v>2464</v>
      </c>
      <c r="L96" s="17" t="s">
        <v>2465</v>
      </c>
      <c r="M96" s="17" t="s">
        <v>2466</v>
      </c>
      <c r="N96" s="17" t="s">
        <v>2467</v>
      </c>
      <c r="O96" s="17" t="s">
        <v>84</v>
      </c>
      <c r="P96" t="str">
        <f t="shared" si="1"/>
        <v>大洲中中</v>
      </c>
    </row>
    <row r="97" spans="1:16" x14ac:dyDescent="0.2">
      <c r="A97" s="12">
        <v>2096</v>
      </c>
      <c r="B97" s="22" t="s">
        <v>3141</v>
      </c>
      <c r="C97" s="22" t="s">
        <v>3142</v>
      </c>
      <c r="D97" s="14" t="s">
        <v>1567</v>
      </c>
      <c r="E97" s="34" t="s">
        <v>4354</v>
      </c>
      <c r="F97" s="23">
        <v>2</v>
      </c>
      <c r="G97" s="33"/>
      <c r="H97" s="20"/>
      <c r="I97" s="20"/>
      <c r="J97" s="21" t="s">
        <v>2468</v>
      </c>
      <c r="K97" s="21" t="s">
        <v>2469</v>
      </c>
      <c r="L97" s="17" t="s">
        <v>2470</v>
      </c>
      <c r="M97" s="17" t="s">
        <v>2404</v>
      </c>
      <c r="N97" s="17" t="s">
        <v>2471</v>
      </c>
      <c r="O97" s="17" t="s">
        <v>84</v>
      </c>
      <c r="P97" t="str">
        <f t="shared" si="1"/>
        <v>大洲中中</v>
      </c>
    </row>
    <row r="98" spans="1:16" x14ac:dyDescent="0.2">
      <c r="A98" s="12">
        <v>2097</v>
      </c>
      <c r="B98" s="22" t="s">
        <v>2604</v>
      </c>
      <c r="C98" s="22" t="s">
        <v>3143</v>
      </c>
      <c r="D98" s="14" t="s">
        <v>1567</v>
      </c>
      <c r="E98" s="34" t="s">
        <v>4354</v>
      </c>
      <c r="F98" s="23">
        <v>2</v>
      </c>
      <c r="G98" s="33"/>
      <c r="H98" s="20"/>
      <c r="I98" s="20"/>
      <c r="J98" s="21" t="s">
        <v>174</v>
      </c>
      <c r="K98" s="21" t="s">
        <v>995</v>
      </c>
      <c r="L98" s="17" t="s">
        <v>175</v>
      </c>
      <c r="M98" s="17" t="s">
        <v>996</v>
      </c>
      <c r="N98" s="17" t="s">
        <v>2472</v>
      </c>
      <c r="O98" s="17" t="s">
        <v>84</v>
      </c>
      <c r="P98" t="str">
        <f t="shared" si="1"/>
        <v>大洲中中</v>
      </c>
    </row>
    <row r="99" spans="1:16" x14ac:dyDescent="0.2">
      <c r="A99" s="12">
        <v>2098</v>
      </c>
      <c r="B99" s="22" t="s">
        <v>3144</v>
      </c>
      <c r="C99" s="22" t="s">
        <v>3145</v>
      </c>
      <c r="D99" s="14" t="s">
        <v>1567</v>
      </c>
      <c r="E99" s="34" t="s">
        <v>4354</v>
      </c>
      <c r="F99" s="23">
        <v>2</v>
      </c>
      <c r="G99" s="33"/>
      <c r="H99" s="20"/>
      <c r="I99" s="20"/>
      <c r="J99" s="21" t="s">
        <v>101</v>
      </c>
      <c r="K99" s="21" t="s">
        <v>377</v>
      </c>
      <c r="L99" s="17" t="s">
        <v>102</v>
      </c>
      <c r="M99" s="17" t="s">
        <v>378</v>
      </c>
      <c r="N99" s="17" t="s">
        <v>2113</v>
      </c>
      <c r="O99" s="17" t="s">
        <v>84</v>
      </c>
      <c r="P99" t="str">
        <f t="shared" si="1"/>
        <v>大洲中中</v>
      </c>
    </row>
    <row r="100" spans="1:16" x14ac:dyDescent="0.2">
      <c r="A100" s="12">
        <v>2099</v>
      </c>
      <c r="B100" s="22" t="s">
        <v>2707</v>
      </c>
      <c r="C100" s="22" t="s">
        <v>3146</v>
      </c>
      <c r="D100" s="14" t="s">
        <v>1567</v>
      </c>
      <c r="E100" s="34" t="s">
        <v>4354</v>
      </c>
      <c r="F100" s="23">
        <v>2</v>
      </c>
      <c r="G100" s="33"/>
      <c r="H100" s="20"/>
      <c r="I100" s="20"/>
      <c r="J100" s="21" t="s">
        <v>738</v>
      </c>
      <c r="K100" s="21" t="s">
        <v>1022</v>
      </c>
      <c r="L100" s="17" t="s">
        <v>740</v>
      </c>
      <c r="M100" s="17" t="s">
        <v>1023</v>
      </c>
      <c r="N100" s="17" t="s">
        <v>2474</v>
      </c>
      <c r="O100" s="17" t="s">
        <v>84</v>
      </c>
      <c r="P100" t="str">
        <f t="shared" si="1"/>
        <v>大洲中中</v>
      </c>
    </row>
    <row r="101" spans="1:16" x14ac:dyDescent="0.2">
      <c r="A101" s="12">
        <v>2100</v>
      </c>
      <c r="B101" s="22" t="s">
        <v>3147</v>
      </c>
      <c r="C101" s="22" t="s">
        <v>3148</v>
      </c>
      <c r="D101" s="14" t="s">
        <v>1567</v>
      </c>
      <c r="E101" s="34" t="s">
        <v>4355</v>
      </c>
      <c r="F101" s="23">
        <v>3</v>
      </c>
      <c r="G101" s="33"/>
      <c r="H101" s="20"/>
      <c r="I101" s="20"/>
      <c r="J101" s="21" t="s">
        <v>88</v>
      </c>
      <c r="K101" s="21" t="s">
        <v>104</v>
      </c>
      <c r="L101" s="17" t="s">
        <v>90</v>
      </c>
      <c r="M101" s="17" t="s">
        <v>105</v>
      </c>
      <c r="N101" s="17" t="s">
        <v>1241</v>
      </c>
      <c r="O101" s="17" t="s">
        <v>84</v>
      </c>
      <c r="P101" t="str">
        <f t="shared" si="1"/>
        <v>筑波大聴覚中中</v>
      </c>
    </row>
    <row r="102" spans="1:16" x14ac:dyDescent="0.2">
      <c r="A102" s="12">
        <v>2101</v>
      </c>
      <c r="B102" s="22" t="s">
        <v>3149</v>
      </c>
      <c r="C102" s="22" t="s">
        <v>3150</v>
      </c>
      <c r="D102" s="14" t="s">
        <v>1567</v>
      </c>
      <c r="E102" s="34" t="s">
        <v>4358</v>
      </c>
      <c r="F102" s="23">
        <v>3</v>
      </c>
      <c r="G102" s="33"/>
      <c r="H102" s="20"/>
      <c r="I102" s="20"/>
      <c r="J102" s="21" t="s">
        <v>334</v>
      </c>
      <c r="K102" s="21" t="s">
        <v>744</v>
      </c>
      <c r="L102" s="17" t="s">
        <v>335</v>
      </c>
      <c r="M102" s="17" t="s">
        <v>745</v>
      </c>
      <c r="N102" s="17" t="s">
        <v>1094</v>
      </c>
      <c r="O102" s="17" t="s">
        <v>84</v>
      </c>
      <c r="P102" t="str">
        <f t="shared" si="1"/>
        <v>日出学園中中</v>
      </c>
    </row>
    <row r="103" spans="1:16" x14ac:dyDescent="0.2">
      <c r="A103" s="12">
        <v>2102</v>
      </c>
      <c r="B103" s="22" t="s">
        <v>2491</v>
      </c>
      <c r="C103" s="22" t="s">
        <v>3151</v>
      </c>
      <c r="D103" s="14" t="s">
        <v>1567</v>
      </c>
      <c r="E103" s="34" t="s">
        <v>4358</v>
      </c>
      <c r="F103" s="23">
        <v>3</v>
      </c>
      <c r="G103" s="33"/>
      <c r="H103" s="20"/>
      <c r="I103" s="20"/>
      <c r="J103" s="21" t="s">
        <v>2369</v>
      </c>
      <c r="K103" s="21" t="s">
        <v>1038</v>
      </c>
      <c r="L103" s="17" t="s">
        <v>1095</v>
      </c>
      <c r="M103" s="17" t="s">
        <v>1039</v>
      </c>
      <c r="N103" s="17" t="s">
        <v>1096</v>
      </c>
      <c r="O103" s="17" t="s">
        <v>84</v>
      </c>
      <c r="P103" t="str">
        <f t="shared" si="1"/>
        <v>日出学園中中</v>
      </c>
    </row>
    <row r="104" spans="1:16" x14ac:dyDescent="0.2">
      <c r="A104" s="12">
        <v>2103</v>
      </c>
      <c r="B104" s="22" t="s">
        <v>3152</v>
      </c>
      <c r="C104" s="22" t="s">
        <v>3153</v>
      </c>
      <c r="D104" s="14" t="s">
        <v>1567</v>
      </c>
      <c r="E104" s="34" t="s">
        <v>4358</v>
      </c>
      <c r="F104" s="23">
        <v>3</v>
      </c>
      <c r="G104" s="33"/>
      <c r="H104" s="20"/>
      <c r="I104" s="20"/>
      <c r="J104" s="21" t="s">
        <v>216</v>
      </c>
      <c r="K104" s="21" t="s">
        <v>1097</v>
      </c>
      <c r="L104" s="17" t="s">
        <v>217</v>
      </c>
      <c r="M104" s="17" t="s">
        <v>1520</v>
      </c>
      <c r="N104" s="17" t="s">
        <v>1098</v>
      </c>
      <c r="O104" s="17" t="s">
        <v>84</v>
      </c>
      <c r="P104" t="str">
        <f t="shared" si="1"/>
        <v>日出学園中中</v>
      </c>
    </row>
    <row r="105" spans="1:16" x14ac:dyDescent="0.2">
      <c r="A105" s="12">
        <v>2104</v>
      </c>
      <c r="B105" s="22" t="s">
        <v>1964</v>
      </c>
      <c r="C105" s="22" t="s">
        <v>1965</v>
      </c>
      <c r="D105" s="14" t="s">
        <v>1567</v>
      </c>
      <c r="E105" s="34" t="s">
        <v>4358</v>
      </c>
      <c r="F105" s="23">
        <v>2</v>
      </c>
      <c r="G105" s="33"/>
      <c r="H105" s="20"/>
      <c r="I105" s="20"/>
      <c r="J105" s="21" t="s">
        <v>1966</v>
      </c>
      <c r="K105" s="21" t="s">
        <v>1204</v>
      </c>
      <c r="L105" s="17" t="s">
        <v>1967</v>
      </c>
      <c r="M105" s="17" t="s">
        <v>1206</v>
      </c>
      <c r="N105" s="17" t="s">
        <v>1968</v>
      </c>
      <c r="O105" s="17" t="s">
        <v>84</v>
      </c>
      <c r="P105" t="str">
        <f t="shared" si="1"/>
        <v>日出学園中中</v>
      </c>
    </row>
    <row r="106" spans="1:16" x14ac:dyDescent="0.2">
      <c r="A106" s="12">
        <v>2105</v>
      </c>
      <c r="B106" s="22" t="s">
        <v>1970</v>
      </c>
      <c r="C106" s="22" t="s">
        <v>1971</v>
      </c>
      <c r="D106" s="14" t="s">
        <v>1567</v>
      </c>
      <c r="E106" s="34" t="s">
        <v>4358</v>
      </c>
      <c r="F106" s="23">
        <v>2</v>
      </c>
      <c r="G106" s="33"/>
      <c r="H106" s="20"/>
      <c r="I106" s="20"/>
      <c r="J106" s="21" t="s">
        <v>1972</v>
      </c>
      <c r="K106" s="21" t="s">
        <v>1003</v>
      </c>
      <c r="L106" s="17" t="s">
        <v>1973</v>
      </c>
      <c r="M106" s="17" t="s">
        <v>1004</v>
      </c>
      <c r="N106" s="17" t="s">
        <v>1974</v>
      </c>
      <c r="O106" s="17" t="s">
        <v>84</v>
      </c>
      <c r="P106" t="str">
        <f t="shared" si="1"/>
        <v>日出学園中中</v>
      </c>
    </row>
    <row r="107" spans="1:16" x14ac:dyDescent="0.2">
      <c r="A107" s="12">
        <v>2106</v>
      </c>
      <c r="B107" s="22" t="s">
        <v>3154</v>
      </c>
      <c r="C107" s="22" t="s">
        <v>3155</v>
      </c>
      <c r="D107" s="14" t="s">
        <v>1567</v>
      </c>
      <c r="E107" s="34" t="s">
        <v>4359</v>
      </c>
      <c r="F107" s="23">
        <v>3</v>
      </c>
      <c r="G107" s="33"/>
      <c r="H107" s="20"/>
      <c r="I107" s="20"/>
      <c r="J107" s="21" t="s">
        <v>1122</v>
      </c>
      <c r="K107" s="21" t="s">
        <v>1078</v>
      </c>
      <c r="L107" s="17" t="s">
        <v>1123</v>
      </c>
      <c r="M107" s="17" t="s">
        <v>1079</v>
      </c>
      <c r="N107" s="17" t="s">
        <v>500</v>
      </c>
      <c r="O107" s="17" t="s">
        <v>84</v>
      </c>
      <c r="P107" t="str">
        <f t="shared" si="1"/>
        <v>入船中中</v>
      </c>
    </row>
    <row r="108" spans="1:16" x14ac:dyDescent="0.2">
      <c r="A108" s="12">
        <v>2107</v>
      </c>
      <c r="B108" s="22" t="s">
        <v>3156</v>
      </c>
      <c r="C108" s="22" t="s">
        <v>3157</v>
      </c>
      <c r="D108" s="14" t="s">
        <v>1567</v>
      </c>
      <c r="E108" s="34" t="s">
        <v>4359</v>
      </c>
      <c r="F108" s="23">
        <v>3</v>
      </c>
      <c r="G108" s="33"/>
      <c r="H108" s="20"/>
      <c r="I108" s="20"/>
      <c r="J108" s="21" t="s">
        <v>534</v>
      </c>
      <c r="K108" s="21" t="s">
        <v>978</v>
      </c>
      <c r="L108" s="17" t="s">
        <v>535</v>
      </c>
      <c r="M108" s="17" t="s">
        <v>979</v>
      </c>
      <c r="N108" s="17" t="s">
        <v>950</v>
      </c>
      <c r="O108" s="17" t="s">
        <v>84</v>
      </c>
      <c r="P108" t="str">
        <f t="shared" si="1"/>
        <v>入船中中</v>
      </c>
    </row>
    <row r="109" spans="1:16" x14ac:dyDescent="0.2">
      <c r="A109" s="12">
        <v>2108</v>
      </c>
      <c r="B109" s="22" t="s">
        <v>3158</v>
      </c>
      <c r="C109" s="22" t="s">
        <v>1124</v>
      </c>
      <c r="D109" s="14" t="s">
        <v>1567</v>
      </c>
      <c r="E109" s="34" t="s">
        <v>4359</v>
      </c>
      <c r="F109" s="23">
        <v>3</v>
      </c>
      <c r="G109" s="33"/>
      <c r="H109" s="20"/>
      <c r="I109" s="20"/>
      <c r="J109" s="21" t="s">
        <v>1125</v>
      </c>
      <c r="K109" s="21" t="s">
        <v>1126</v>
      </c>
      <c r="L109" s="17" t="s">
        <v>1127</v>
      </c>
      <c r="M109" s="17" t="s">
        <v>1128</v>
      </c>
      <c r="N109" s="17" t="s">
        <v>1129</v>
      </c>
      <c r="O109" s="17" t="s">
        <v>84</v>
      </c>
      <c r="P109" t="str">
        <f t="shared" si="1"/>
        <v>入船中中</v>
      </c>
    </row>
    <row r="110" spans="1:16" x14ac:dyDescent="0.2">
      <c r="A110" s="12">
        <v>2109</v>
      </c>
      <c r="B110" s="22" t="s">
        <v>3159</v>
      </c>
      <c r="C110" s="22" t="s">
        <v>3160</v>
      </c>
      <c r="D110" s="14" t="s">
        <v>1567</v>
      </c>
      <c r="E110" s="34" t="s">
        <v>4359</v>
      </c>
      <c r="F110" s="23">
        <v>3</v>
      </c>
      <c r="G110" s="33"/>
      <c r="H110" s="20"/>
      <c r="I110" s="20"/>
      <c r="J110" s="21" t="s">
        <v>706</v>
      </c>
      <c r="K110" s="21" t="s">
        <v>96</v>
      </c>
      <c r="L110" s="17" t="s">
        <v>708</v>
      </c>
      <c r="M110" s="17" t="s">
        <v>1028</v>
      </c>
      <c r="N110" s="17" t="s">
        <v>683</v>
      </c>
      <c r="O110" s="17" t="s">
        <v>84</v>
      </c>
      <c r="P110" t="str">
        <f t="shared" si="1"/>
        <v>入船中中</v>
      </c>
    </row>
    <row r="111" spans="1:16" x14ac:dyDescent="0.2">
      <c r="A111" s="12">
        <v>2110</v>
      </c>
      <c r="B111" s="22" t="s">
        <v>3161</v>
      </c>
      <c r="C111" s="22" t="s">
        <v>3162</v>
      </c>
      <c r="D111" s="14" t="s">
        <v>1567</v>
      </c>
      <c r="E111" s="34" t="s">
        <v>4359</v>
      </c>
      <c r="F111" s="23">
        <v>3</v>
      </c>
      <c r="G111" s="33"/>
      <c r="H111" s="20"/>
      <c r="I111" s="20"/>
      <c r="J111" s="21" t="s">
        <v>106</v>
      </c>
      <c r="K111" s="21" t="s">
        <v>1019</v>
      </c>
      <c r="L111" s="17" t="s">
        <v>108</v>
      </c>
      <c r="M111" s="17" t="s">
        <v>1021</v>
      </c>
      <c r="N111" s="17" t="s">
        <v>1130</v>
      </c>
      <c r="O111" s="17" t="s">
        <v>84</v>
      </c>
      <c r="P111" t="str">
        <f t="shared" si="1"/>
        <v>入船中中</v>
      </c>
    </row>
    <row r="112" spans="1:16" x14ac:dyDescent="0.2">
      <c r="A112" s="12">
        <v>2111</v>
      </c>
      <c r="B112" s="22" t="s">
        <v>3163</v>
      </c>
      <c r="C112" s="22" t="s">
        <v>2011</v>
      </c>
      <c r="D112" s="14" t="s">
        <v>1567</v>
      </c>
      <c r="E112" s="34" t="s">
        <v>4359</v>
      </c>
      <c r="F112" s="23">
        <v>2</v>
      </c>
      <c r="G112" s="33"/>
      <c r="H112" s="20"/>
      <c r="I112" s="20"/>
      <c r="J112" s="21" t="s">
        <v>342</v>
      </c>
      <c r="K112" s="21" t="s">
        <v>987</v>
      </c>
      <c r="L112" s="17" t="s">
        <v>344</v>
      </c>
      <c r="M112" s="17" t="s">
        <v>988</v>
      </c>
      <c r="N112" s="17" t="s">
        <v>2012</v>
      </c>
      <c r="O112" s="17" t="s">
        <v>84</v>
      </c>
      <c r="P112" t="str">
        <f t="shared" si="1"/>
        <v>入船中中</v>
      </c>
    </row>
    <row r="113" spans="1:16" x14ac:dyDescent="0.2">
      <c r="A113" s="12">
        <v>2112</v>
      </c>
      <c r="B113" s="22" t="s">
        <v>3164</v>
      </c>
      <c r="C113" s="22" t="s">
        <v>3165</v>
      </c>
      <c r="D113" s="14" t="s">
        <v>1567</v>
      </c>
      <c r="E113" s="34" t="s">
        <v>4359</v>
      </c>
      <c r="F113" s="23">
        <v>2</v>
      </c>
      <c r="G113" s="33"/>
      <c r="H113" s="20"/>
      <c r="I113" s="20"/>
      <c r="J113" s="21" t="s">
        <v>2013</v>
      </c>
      <c r="K113" s="21" t="s">
        <v>2014</v>
      </c>
      <c r="L113" s="17" t="s">
        <v>2015</v>
      </c>
      <c r="M113" s="17" t="s">
        <v>2016</v>
      </c>
      <c r="N113" s="17" t="s">
        <v>2017</v>
      </c>
      <c r="O113" s="17" t="s">
        <v>84</v>
      </c>
      <c r="P113" t="str">
        <f t="shared" si="1"/>
        <v>入船中中</v>
      </c>
    </row>
    <row r="114" spans="1:16" x14ac:dyDescent="0.2">
      <c r="A114" s="12">
        <v>2113</v>
      </c>
      <c r="B114" s="22" t="s">
        <v>3166</v>
      </c>
      <c r="C114" s="22" t="s">
        <v>3167</v>
      </c>
      <c r="D114" s="14" t="s">
        <v>1567</v>
      </c>
      <c r="E114" s="34" t="s">
        <v>4359</v>
      </c>
      <c r="F114" s="23">
        <v>2</v>
      </c>
      <c r="G114" s="33"/>
      <c r="H114" s="20"/>
      <c r="I114" s="20"/>
      <c r="J114" s="21" t="s">
        <v>340</v>
      </c>
      <c r="K114" s="21" t="s">
        <v>1242</v>
      </c>
      <c r="L114" s="17" t="s">
        <v>341</v>
      </c>
      <c r="M114" s="17" t="s">
        <v>1243</v>
      </c>
      <c r="N114" s="17" t="s">
        <v>2018</v>
      </c>
      <c r="O114" s="17" t="s">
        <v>84</v>
      </c>
      <c r="P114" t="str">
        <f t="shared" si="1"/>
        <v>入船中中</v>
      </c>
    </row>
    <row r="115" spans="1:16" x14ac:dyDescent="0.2">
      <c r="A115" s="12">
        <v>2114</v>
      </c>
      <c r="B115" s="22" t="s">
        <v>3168</v>
      </c>
      <c r="C115" s="22" t="s">
        <v>3169</v>
      </c>
      <c r="D115" s="14" t="s">
        <v>1567</v>
      </c>
      <c r="E115" s="34" t="s">
        <v>4359</v>
      </c>
      <c r="F115" s="23">
        <v>2</v>
      </c>
      <c r="G115" s="33"/>
      <c r="H115" s="20"/>
      <c r="I115" s="20"/>
      <c r="J115" s="21" t="s">
        <v>270</v>
      </c>
      <c r="K115" s="21" t="s">
        <v>1222</v>
      </c>
      <c r="L115" s="17" t="s">
        <v>271</v>
      </c>
      <c r="M115" s="17" t="s">
        <v>1224</v>
      </c>
      <c r="N115" s="17" t="s">
        <v>2019</v>
      </c>
      <c r="O115" s="17" t="s">
        <v>84</v>
      </c>
      <c r="P115" t="str">
        <f t="shared" si="1"/>
        <v>入船中中</v>
      </c>
    </row>
    <row r="116" spans="1:16" x14ac:dyDescent="0.2">
      <c r="A116" s="12">
        <v>2115</v>
      </c>
      <c r="B116" s="22" t="s">
        <v>3170</v>
      </c>
      <c r="C116" s="22" t="s">
        <v>3171</v>
      </c>
      <c r="D116" s="14" t="s">
        <v>1567</v>
      </c>
      <c r="E116" s="34" t="s">
        <v>4359</v>
      </c>
      <c r="F116" s="23">
        <v>2</v>
      </c>
      <c r="G116" s="33"/>
      <c r="H116" s="20"/>
      <c r="I116" s="20"/>
      <c r="J116" s="21" t="s">
        <v>2020</v>
      </c>
      <c r="K116" s="21" t="s">
        <v>1024</v>
      </c>
      <c r="L116" s="17" t="s">
        <v>2021</v>
      </c>
      <c r="M116" s="17" t="s">
        <v>1025</v>
      </c>
      <c r="N116" s="17" t="s">
        <v>2022</v>
      </c>
      <c r="O116" s="17" t="s">
        <v>84</v>
      </c>
      <c r="P116" t="str">
        <f t="shared" si="1"/>
        <v>入船中中</v>
      </c>
    </row>
    <row r="117" spans="1:16" x14ac:dyDescent="0.2">
      <c r="A117" s="12">
        <v>2116</v>
      </c>
      <c r="B117" s="22" t="s">
        <v>3172</v>
      </c>
      <c r="C117" s="22" t="s">
        <v>3173</v>
      </c>
      <c r="D117" s="14" t="s">
        <v>1567</v>
      </c>
      <c r="E117" s="34" t="s">
        <v>4359</v>
      </c>
      <c r="F117" s="23">
        <v>2</v>
      </c>
      <c r="G117" s="33"/>
      <c r="H117" s="20"/>
      <c r="I117" s="20"/>
      <c r="J117" s="21" t="s">
        <v>2024</v>
      </c>
      <c r="K117" s="21" t="s">
        <v>1009</v>
      </c>
      <c r="L117" s="17" t="s">
        <v>2025</v>
      </c>
      <c r="M117" s="17" t="s">
        <v>1010</v>
      </c>
      <c r="N117" s="17" t="s">
        <v>1754</v>
      </c>
      <c r="O117" s="17" t="s">
        <v>84</v>
      </c>
      <c r="P117" t="str">
        <f t="shared" si="1"/>
        <v>入船中中</v>
      </c>
    </row>
    <row r="118" spans="1:16" x14ac:dyDescent="0.2">
      <c r="A118" s="12">
        <v>2117</v>
      </c>
      <c r="B118" s="22" t="s">
        <v>3174</v>
      </c>
      <c r="C118" s="22" t="s">
        <v>3175</v>
      </c>
      <c r="D118" s="14" t="s">
        <v>1567</v>
      </c>
      <c r="E118" s="34" t="s">
        <v>4360</v>
      </c>
      <c r="F118" s="23">
        <v>3</v>
      </c>
      <c r="G118" s="33"/>
      <c r="H118" s="20"/>
      <c r="I118" s="20"/>
      <c r="J118" s="21" t="s">
        <v>1267</v>
      </c>
      <c r="K118" s="21" t="s">
        <v>401</v>
      </c>
      <c r="L118" s="17" t="s">
        <v>1268</v>
      </c>
      <c r="M118" s="17" t="s">
        <v>402</v>
      </c>
      <c r="N118" s="17" t="s">
        <v>589</v>
      </c>
      <c r="O118" s="17" t="s">
        <v>84</v>
      </c>
      <c r="P118" t="str">
        <f t="shared" si="1"/>
        <v>美浜中中</v>
      </c>
    </row>
    <row r="119" spans="1:16" x14ac:dyDescent="0.2">
      <c r="A119" s="12">
        <v>2118</v>
      </c>
      <c r="B119" s="22" t="s">
        <v>1295</v>
      </c>
      <c r="C119" s="22" t="s">
        <v>1296</v>
      </c>
      <c r="D119" s="14" t="s">
        <v>1567</v>
      </c>
      <c r="E119" s="34" t="s">
        <v>4360</v>
      </c>
      <c r="F119" s="23">
        <v>3</v>
      </c>
      <c r="G119" s="33"/>
      <c r="H119" s="20"/>
      <c r="I119" s="20"/>
      <c r="J119" s="21" t="s">
        <v>736</v>
      </c>
      <c r="K119" s="21" t="s">
        <v>1297</v>
      </c>
      <c r="L119" s="17" t="s">
        <v>737</v>
      </c>
      <c r="M119" s="17" t="s">
        <v>1298</v>
      </c>
      <c r="N119" s="17" t="s">
        <v>1568</v>
      </c>
      <c r="O119" s="17" t="s">
        <v>84</v>
      </c>
      <c r="P119" t="str">
        <f t="shared" si="1"/>
        <v>美浜中中</v>
      </c>
    </row>
    <row r="120" spans="1:16" x14ac:dyDescent="0.2">
      <c r="A120" s="12">
        <v>2119</v>
      </c>
      <c r="B120" s="22" t="s">
        <v>1269</v>
      </c>
      <c r="C120" s="22" t="s">
        <v>1270</v>
      </c>
      <c r="D120" s="14" t="s">
        <v>1567</v>
      </c>
      <c r="E120" s="34" t="s">
        <v>4360</v>
      </c>
      <c r="F120" s="23">
        <v>3</v>
      </c>
      <c r="G120" s="33"/>
      <c r="H120" s="20"/>
      <c r="I120" s="20"/>
      <c r="J120" s="21" t="s">
        <v>346</v>
      </c>
      <c r="K120" s="21" t="s">
        <v>1271</v>
      </c>
      <c r="L120" s="17" t="s">
        <v>347</v>
      </c>
      <c r="M120" s="17" t="s">
        <v>1272</v>
      </c>
      <c r="N120" s="17" t="s">
        <v>1273</v>
      </c>
      <c r="O120" s="17" t="s">
        <v>84</v>
      </c>
      <c r="P120" t="str">
        <f t="shared" si="1"/>
        <v>美浜中中</v>
      </c>
    </row>
    <row r="121" spans="1:16" x14ac:dyDescent="0.2">
      <c r="A121" s="12">
        <v>2120</v>
      </c>
      <c r="B121" s="22" t="s">
        <v>1274</v>
      </c>
      <c r="C121" s="22" t="s">
        <v>1275</v>
      </c>
      <c r="D121" s="14" t="s">
        <v>1567</v>
      </c>
      <c r="E121" s="34" t="s">
        <v>4360</v>
      </c>
      <c r="F121" s="23">
        <v>3</v>
      </c>
      <c r="G121" s="33"/>
      <c r="H121" s="20"/>
      <c r="I121" s="20"/>
      <c r="J121" s="21" t="s">
        <v>239</v>
      </c>
      <c r="K121" s="21" t="s">
        <v>1276</v>
      </c>
      <c r="L121" s="17" t="s">
        <v>240</v>
      </c>
      <c r="M121" s="17" t="s">
        <v>1277</v>
      </c>
      <c r="N121" s="17" t="s">
        <v>1278</v>
      </c>
      <c r="O121" s="17" t="s">
        <v>84</v>
      </c>
      <c r="P121" t="str">
        <f t="shared" si="1"/>
        <v>美浜中中</v>
      </c>
    </row>
    <row r="122" spans="1:16" x14ac:dyDescent="0.2">
      <c r="A122" s="12">
        <v>2121</v>
      </c>
      <c r="B122" s="22" t="s">
        <v>1279</v>
      </c>
      <c r="C122" s="22" t="s">
        <v>1280</v>
      </c>
      <c r="D122" s="14" t="s">
        <v>1567</v>
      </c>
      <c r="E122" s="34" t="s">
        <v>4360</v>
      </c>
      <c r="F122" s="23">
        <v>3</v>
      </c>
      <c r="G122" s="33"/>
      <c r="H122" s="20"/>
      <c r="I122" s="20"/>
      <c r="J122" s="21" t="s">
        <v>1281</v>
      </c>
      <c r="K122" s="21" t="s">
        <v>1003</v>
      </c>
      <c r="L122" s="17" t="s">
        <v>1282</v>
      </c>
      <c r="M122" s="17" t="s">
        <v>1004</v>
      </c>
      <c r="N122" s="17" t="s">
        <v>1283</v>
      </c>
      <c r="O122" s="17" t="s">
        <v>84</v>
      </c>
      <c r="P122" t="str">
        <f t="shared" si="1"/>
        <v>美浜中中</v>
      </c>
    </row>
    <row r="123" spans="1:16" x14ac:dyDescent="0.2">
      <c r="A123" s="12">
        <v>2122</v>
      </c>
      <c r="B123" s="22" t="s">
        <v>1284</v>
      </c>
      <c r="C123" s="22" t="s">
        <v>1285</v>
      </c>
      <c r="D123" s="14" t="s">
        <v>1567</v>
      </c>
      <c r="E123" s="34" t="s">
        <v>4360</v>
      </c>
      <c r="F123" s="23">
        <v>3</v>
      </c>
      <c r="G123" s="33"/>
      <c r="H123" s="20"/>
      <c r="I123" s="20"/>
      <c r="J123" s="21" t="s">
        <v>154</v>
      </c>
      <c r="K123" s="21" t="s">
        <v>1255</v>
      </c>
      <c r="L123" s="17" t="s">
        <v>155</v>
      </c>
      <c r="M123" s="17" t="s">
        <v>1256</v>
      </c>
      <c r="N123" s="17" t="s">
        <v>1286</v>
      </c>
      <c r="O123" s="17" t="s">
        <v>84</v>
      </c>
      <c r="P123" t="str">
        <f t="shared" si="1"/>
        <v>美浜中中</v>
      </c>
    </row>
    <row r="124" spans="1:16" x14ac:dyDescent="0.2">
      <c r="A124" s="12">
        <v>2123</v>
      </c>
      <c r="B124" s="22" t="s">
        <v>1148</v>
      </c>
      <c r="C124" s="22" t="s">
        <v>1287</v>
      </c>
      <c r="D124" s="14" t="s">
        <v>1567</v>
      </c>
      <c r="E124" s="34" t="s">
        <v>4360</v>
      </c>
      <c r="F124" s="23">
        <v>3</v>
      </c>
      <c r="G124" s="33"/>
      <c r="H124" s="20"/>
      <c r="I124" s="20"/>
      <c r="J124" s="21" t="s">
        <v>112</v>
      </c>
      <c r="K124" s="21" t="s">
        <v>1288</v>
      </c>
      <c r="L124" s="17" t="s">
        <v>114</v>
      </c>
      <c r="M124" s="17" t="s">
        <v>1289</v>
      </c>
      <c r="N124" s="17" t="s">
        <v>1290</v>
      </c>
      <c r="O124" s="17" t="s">
        <v>84</v>
      </c>
      <c r="P124" t="str">
        <f t="shared" si="1"/>
        <v>美浜中中</v>
      </c>
    </row>
    <row r="125" spans="1:16" x14ac:dyDescent="0.2">
      <c r="A125" s="12">
        <v>2124</v>
      </c>
      <c r="B125" s="13" t="s">
        <v>1291</v>
      </c>
      <c r="C125" s="13" t="s">
        <v>1141</v>
      </c>
      <c r="D125" s="14" t="s">
        <v>1567</v>
      </c>
      <c r="E125" s="32" t="s">
        <v>4360</v>
      </c>
      <c r="F125" s="14">
        <v>3</v>
      </c>
      <c r="G125" s="14"/>
      <c r="H125" s="14"/>
      <c r="I125" s="14"/>
      <c r="J125" s="15" t="s">
        <v>1292</v>
      </c>
      <c r="K125" s="21" t="s">
        <v>1063</v>
      </c>
      <c r="L125" s="17" t="s">
        <v>1293</v>
      </c>
      <c r="M125" s="17" t="s">
        <v>1064</v>
      </c>
      <c r="N125" s="17" t="s">
        <v>1294</v>
      </c>
      <c r="O125" s="17" t="s">
        <v>84</v>
      </c>
      <c r="P125" t="str">
        <f t="shared" si="1"/>
        <v>美浜中中</v>
      </c>
    </row>
    <row r="126" spans="1:16" x14ac:dyDescent="0.2">
      <c r="A126" s="12">
        <v>2125</v>
      </c>
      <c r="B126" s="13" t="s">
        <v>871</v>
      </c>
      <c r="C126" s="13" t="s">
        <v>2423</v>
      </c>
      <c r="D126" s="14" t="s">
        <v>1567</v>
      </c>
      <c r="E126" s="32" t="s">
        <v>4360</v>
      </c>
      <c r="F126" s="14">
        <v>2</v>
      </c>
      <c r="G126" s="14"/>
      <c r="H126" s="14"/>
      <c r="I126" s="14"/>
      <c r="J126" s="15" t="s">
        <v>413</v>
      </c>
      <c r="K126" s="21" t="s">
        <v>1009</v>
      </c>
      <c r="L126" s="17" t="s">
        <v>415</v>
      </c>
      <c r="M126" s="17" t="s">
        <v>1010</v>
      </c>
      <c r="N126" s="17" t="s">
        <v>2424</v>
      </c>
      <c r="O126" s="17" t="s">
        <v>84</v>
      </c>
      <c r="P126" t="str">
        <f t="shared" si="1"/>
        <v>美浜中中</v>
      </c>
    </row>
    <row r="127" spans="1:16" x14ac:dyDescent="0.2">
      <c r="A127" s="12">
        <v>2126</v>
      </c>
      <c r="B127" s="13" t="s">
        <v>196</v>
      </c>
      <c r="C127" s="13" t="s">
        <v>2425</v>
      </c>
      <c r="D127" s="14" t="s">
        <v>1567</v>
      </c>
      <c r="E127" s="32" t="s">
        <v>4360</v>
      </c>
      <c r="F127" s="14">
        <v>2</v>
      </c>
      <c r="G127" s="14"/>
      <c r="H127" s="14"/>
      <c r="I127" s="14"/>
      <c r="J127" s="15" t="s">
        <v>197</v>
      </c>
      <c r="K127" s="21" t="s">
        <v>2115</v>
      </c>
      <c r="L127" s="17" t="s">
        <v>198</v>
      </c>
      <c r="M127" s="17" t="s">
        <v>2117</v>
      </c>
      <c r="N127" s="17" t="s">
        <v>2426</v>
      </c>
      <c r="O127" s="17" t="s">
        <v>84</v>
      </c>
      <c r="P127" t="str">
        <f t="shared" si="1"/>
        <v>美浜中中</v>
      </c>
    </row>
    <row r="128" spans="1:16" x14ac:dyDescent="0.2">
      <c r="A128" s="12">
        <v>2127</v>
      </c>
      <c r="B128" s="22" t="s">
        <v>3310</v>
      </c>
      <c r="C128" s="22" t="s">
        <v>2427</v>
      </c>
      <c r="D128" s="14" t="s">
        <v>1567</v>
      </c>
      <c r="E128" s="34" t="s">
        <v>4360</v>
      </c>
      <c r="F128" s="23">
        <v>2</v>
      </c>
      <c r="G128" s="23"/>
      <c r="H128" s="23"/>
      <c r="I128" s="23"/>
      <c r="J128" s="21" t="s">
        <v>101</v>
      </c>
      <c r="K128" s="21" t="s">
        <v>2428</v>
      </c>
      <c r="L128" s="17" t="s">
        <v>102</v>
      </c>
      <c r="M128" s="17" t="s">
        <v>2429</v>
      </c>
      <c r="N128" s="17" t="s">
        <v>2430</v>
      </c>
      <c r="O128" s="17" t="s">
        <v>84</v>
      </c>
      <c r="P128" t="str">
        <f t="shared" si="1"/>
        <v>美浜中中</v>
      </c>
    </row>
    <row r="129" spans="1:16" x14ac:dyDescent="0.2">
      <c r="A129" s="12">
        <v>2128</v>
      </c>
      <c r="B129" s="13" t="s">
        <v>3311</v>
      </c>
      <c r="C129" s="13" t="s">
        <v>2431</v>
      </c>
      <c r="D129" s="14" t="s">
        <v>1567</v>
      </c>
      <c r="E129" s="32" t="s">
        <v>4360</v>
      </c>
      <c r="F129" s="14">
        <v>2</v>
      </c>
      <c r="G129" s="14"/>
      <c r="H129" s="14"/>
      <c r="I129" s="14"/>
      <c r="J129" s="15" t="s">
        <v>281</v>
      </c>
      <c r="K129" s="21" t="s">
        <v>972</v>
      </c>
      <c r="L129" s="17" t="s">
        <v>282</v>
      </c>
      <c r="M129" s="17" t="s">
        <v>973</v>
      </c>
      <c r="N129" s="17" t="s">
        <v>1788</v>
      </c>
      <c r="O129" s="17" t="s">
        <v>84</v>
      </c>
      <c r="P129" t="str">
        <f t="shared" si="1"/>
        <v>美浜中中</v>
      </c>
    </row>
    <row r="130" spans="1:16" x14ac:dyDescent="0.2">
      <c r="A130" s="12">
        <v>2129</v>
      </c>
      <c r="B130" s="13" t="s">
        <v>3312</v>
      </c>
      <c r="C130" s="13" t="s">
        <v>2432</v>
      </c>
      <c r="D130" s="14" t="s">
        <v>1567</v>
      </c>
      <c r="E130" s="32" t="s">
        <v>4360</v>
      </c>
      <c r="F130" s="14">
        <v>2</v>
      </c>
      <c r="G130" s="14"/>
      <c r="H130" s="14"/>
      <c r="I130" s="14"/>
      <c r="J130" s="15" t="s">
        <v>2433</v>
      </c>
      <c r="K130" s="15" t="s">
        <v>1248</v>
      </c>
      <c r="L130" s="17" t="s">
        <v>2434</v>
      </c>
      <c r="M130" s="17" t="s">
        <v>1249</v>
      </c>
      <c r="N130" s="17" t="s">
        <v>2435</v>
      </c>
      <c r="O130" s="17" t="s">
        <v>84</v>
      </c>
      <c r="P130" t="str">
        <f t="shared" si="1"/>
        <v>美浜中中</v>
      </c>
    </row>
    <row r="131" spans="1:16" x14ac:dyDescent="0.2">
      <c r="A131" s="12">
        <v>2130</v>
      </c>
      <c r="B131" s="13" t="s">
        <v>3313</v>
      </c>
      <c r="C131" s="13" t="s">
        <v>2436</v>
      </c>
      <c r="D131" s="14" t="s">
        <v>1567</v>
      </c>
      <c r="E131" s="32" t="s">
        <v>4360</v>
      </c>
      <c r="F131" s="14">
        <v>2</v>
      </c>
      <c r="G131" s="14"/>
      <c r="H131" s="14"/>
      <c r="I131" s="14"/>
      <c r="J131" s="15" t="s">
        <v>2437</v>
      </c>
      <c r="K131" s="15" t="s">
        <v>2438</v>
      </c>
      <c r="L131" s="17" t="s">
        <v>2439</v>
      </c>
      <c r="M131" s="17" t="s">
        <v>2440</v>
      </c>
      <c r="N131" s="17" t="s">
        <v>2266</v>
      </c>
      <c r="O131" s="17" t="s">
        <v>84</v>
      </c>
      <c r="P131" t="str">
        <f t="shared" ref="P131:P194" si="2">E131&amp;"中"</f>
        <v>美浜中中</v>
      </c>
    </row>
    <row r="132" spans="1:16" x14ac:dyDescent="0.2">
      <c r="A132" s="12">
        <v>2131</v>
      </c>
      <c r="B132" s="13" t="s">
        <v>204</v>
      </c>
      <c r="C132" s="13" t="s">
        <v>2441</v>
      </c>
      <c r="D132" s="14" t="s">
        <v>1567</v>
      </c>
      <c r="E132" s="32" t="s">
        <v>4360</v>
      </c>
      <c r="F132" s="14">
        <v>2</v>
      </c>
      <c r="G132" s="14"/>
      <c r="H132" s="14"/>
      <c r="I132" s="14"/>
      <c r="J132" s="15" t="s">
        <v>133</v>
      </c>
      <c r="K132" s="15" t="s">
        <v>2442</v>
      </c>
      <c r="L132" s="17" t="s">
        <v>135</v>
      </c>
      <c r="M132" s="17" t="s">
        <v>2443</v>
      </c>
      <c r="N132" s="17" t="s">
        <v>2444</v>
      </c>
      <c r="O132" s="17" t="s">
        <v>84</v>
      </c>
      <c r="P132" t="str">
        <f t="shared" si="2"/>
        <v>美浜中中</v>
      </c>
    </row>
    <row r="133" spans="1:16" x14ac:dyDescent="0.2">
      <c r="A133" s="12">
        <v>2132</v>
      </c>
      <c r="B133" s="13" t="s">
        <v>2614</v>
      </c>
      <c r="C133" s="13" t="s">
        <v>2341</v>
      </c>
      <c r="D133" s="14" t="s">
        <v>1567</v>
      </c>
      <c r="E133" s="32" t="s">
        <v>4362</v>
      </c>
      <c r="F133" s="14">
        <v>2</v>
      </c>
      <c r="G133" s="14"/>
      <c r="H133" s="14"/>
      <c r="I133" s="14"/>
      <c r="J133" s="15" t="s">
        <v>327</v>
      </c>
      <c r="K133" s="15" t="s">
        <v>1297</v>
      </c>
      <c r="L133" s="17" t="s">
        <v>328</v>
      </c>
      <c r="M133" s="17" t="s">
        <v>1298</v>
      </c>
      <c r="N133" s="17" t="s">
        <v>2329</v>
      </c>
      <c r="O133" s="17" t="s">
        <v>84</v>
      </c>
      <c r="P133" t="str">
        <f t="shared" si="2"/>
        <v>福栄中中</v>
      </c>
    </row>
    <row r="134" spans="1:16" x14ac:dyDescent="0.2">
      <c r="A134" s="12">
        <v>2133</v>
      </c>
      <c r="B134" s="13" t="s">
        <v>3176</v>
      </c>
      <c r="C134" s="13" t="s">
        <v>3177</v>
      </c>
      <c r="D134" s="14" t="s">
        <v>1567</v>
      </c>
      <c r="E134" s="32" t="s">
        <v>4362</v>
      </c>
      <c r="F134" s="14">
        <v>2</v>
      </c>
      <c r="G134" s="14"/>
      <c r="H134" s="14"/>
      <c r="I134" s="14">
        <v>2351</v>
      </c>
      <c r="J134" s="15" t="s">
        <v>2445</v>
      </c>
      <c r="K134" s="15" t="s">
        <v>2446</v>
      </c>
      <c r="L134" s="17" t="s">
        <v>2447</v>
      </c>
      <c r="M134" s="17" t="s">
        <v>2448</v>
      </c>
      <c r="N134" s="17" t="s">
        <v>2449</v>
      </c>
      <c r="O134" s="17" t="s">
        <v>84</v>
      </c>
      <c r="P134" t="str">
        <f t="shared" si="2"/>
        <v>福栄中中</v>
      </c>
    </row>
    <row r="135" spans="1:16" x14ac:dyDescent="0.2">
      <c r="A135" s="12">
        <v>2134</v>
      </c>
      <c r="B135" s="13" t="s">
        <v>3178</v>
      </c>
      <c r="C135" s="13" t="s">
        <v>3179</v>
      </c>
      <c r="D135" s="14" t="s">
        <v>1567</v>
      </c>
      <c r="E135" s="32" t="s">
        <v>4364</v>
      </c>
      <c r="F135" s="14">
        <v>3</v>
      </c>
      <c r="G135" s="14"/>
      <c r="H135" s="14"/>
      <c r="I135" s="14"/>
      <c r="J135" s="15" t="s">
        <v>360</v>
      </c>
      <c r="K135" s="15" t="s">
        <v>1198</v>
      </c>
      <c r="L135" s="17" t="s">
        <v>361</v>
      </c>
      <c r="M135" s="17" t="s">
        <v>1199</v>
      </c>
      <c r="N135" s="17" t="s">
        <v>1200</v>
      </c>
      <c r="O135" s="17" t="s">
        <v>84</v>
      </c>
      <c r="P135" t="str">
        <f t="shared" si="2"/>
        <v>妙典中中</v>
      </c>
    </row>
    <row r="136" spans="1:16" x14ac:dyDescent="0.2">
      <c r="A136" s="12">
        <v>2135</v>
      </c>
      <c r="B136" s="13" t="s">
        <v>3180</v>
      </c>
      <c r="C136" s="13" t="s">
        <v>3181</v>
      </c>
      <c r="D136" s="14" t="s">
        <v>1567</v>
      </c>
      <c r="E136" s="32" t="s">
        <v>4364</v>
      </c>
      <c r="F136" s="14">
        <v>3</v>
      </c>
      <c r="G136" s="14"/>
      <c r="H136" s="14"/>
      <c r="I136" s="14"/>
      <c r="J136" s="15" t="s">
        <v>389</v>
      </c>
      <c r="K136" s="15" t="s">
        <v>1201</v>
      </c>
      <c r="L136" s="17" t="s">
        <v>390</v>
      </c>
      <c r="M136" s="17" t="s">
        <v>1202</v>
      </c>
      <c r="N136" s="17" t="s">
        <v>857</v>
      </c>
      <c r="O136" s="17" t="s">
        <v>84</v>
      </c>
      <c r="P136" t="str">
        <f t="shared" si="2"/>
        <v>妙典中中</v>
      </c>
    </row>
    <row r="137" spans="1:16" x14ac:dyDescent="0.2">
      <c r="A137" s="12">
        <v>2136</v>
      </c>
      <c r="B137" s="22" t="s">
        <v>3182</v>
      </c>
      <c r="C137" s="22" t="s">
        <v>3183</v>
      </c>
      <c r="D137" s="14" t="s">
        <v>1567</v>
      </c>
      <c r="E137" s="34" t="s">
        <v>4364</v>
      </c>
      <c r="F137" s="23">
        <v>3</v>
      </c>
      <c r="G137" s="23"/>
      <c r="H137" s="23"/>
      <c r="I137" s="23"/>
      <c r="J137" s="21" t="s">
        <v>1203</v>
      </c>
      <c r="K137" s="15" t="s">
        <v>1204</v>
      </c>
      <c r="L137" s="17" t="s">
        <v>1205</v>
      </c>
      <c r="M137" s="17" t="s">
        <v>1206</v>
      </c>
      <c r="N137" s="17" t="s">
        <v>1207</v>
      </c>
      <c r="O137" s="17" t="s">
        <v>84</v>
      </c>
      <c r="P137" t="str">
        <f t="shared" si="2"/>
        <v>妙典中中</v>
      </c>
    </row>
    <row r="138" spans="1:16" x14ac:dyDescent="0.2">
      <c r="A138" s="12">
        <v>2137</v>
      </c>
      <c r="B138" s="13" t="s">
        <v>3184</v>
      </c>
      <c r="C138" s="13" t="s">
        <v>3185</v>
      </c>
      <c r="D138" s="14" t="s">
        <v>1567</v>
      </c>
      <c r="E138" s="32" t="s">
        <v>4364</v>
      </c>
      <c r="F138" s="14">
        <v>3</v>
      </c>
      <c r="G138" s="14"/>
      <c r="H138" s="14"/>
      <c r="I138" s="14"/>
      <c r="J138" s="15" t="s">
        <v>1208</v>
      </c>
      <c r="K138" s="15" t="s">
        <v>1209</v>
      </c>
      <c r="L138" s="17" t="s">
        <v>1210</v>
      </c>
      <c r="M138" s="17" t="s">
        <v>1211</v>
      </c>
      <c r="N138" s="17" t="s">
        <v>951</v>
      </c>
      <c r="O138" s="17" t="s">
        <v>84</v>
      </c>
      <c r="P138" t="str">
        <f t="shared" si="2"/>
        <v>妙典中中</v>
      </c>
    </row>
    <row r="139" spans="1:16" x14ac:dyDescent="0.2">
      <c r="A139" s="12">
        <v>2138</v>
      </c>
      <c r="B139" s="13" t="s">
        <v>3186</v>
      </c>
      <c r="C139" s="13" t="s">
        <v>3187</v>
      </c>
      <c r="D139" s="14" t="s">
        <v>1567</v>
      </c>
      <c r="E139" s="32" t="s">
        <v>4364</v>
      </c>
      <c r="F139" s="14">
        <v>3</v>
      </c>
      <c r="G139" s="14"/>
      <c r="H139" s="14"/>
      <c r="I139" s="14"/>
      <c r="J139" s="15" t="s">
        <v>1212</v>
      </c>
      <c r="K139" s="15" t="s">
        <v>991</v>
      </c>
      <c r="L139" s="17" t="s">
        <v>1213</v>
      </c>
      <c r="M139" s="17" t="s">
        <v>992</v>
      </c>
      <c r="N139" s="17" t="s">
        <v>1214</v>
      </c>
      <c r="O139" s="17" t="s">
        <v>84</v>
      </c>
      <c r="P139" t="str">
        <f t="shared" si="2"/>
        <v>妙典中中</v>
      </c>
    </row>
    <row r="140" spans="1:16" x14ac:dyDescent="0.2">
      <c r="A140" s="12">
        <v>2139</v>
      </c>
      <c r="B140" s="13" t="s">
        <v>3188</v>
      </c>
      <c r="C140" s="13" t="s">
        <v>3189</v>
      </c>
      <c r="D140" s="14" t="s">
        <v>1567</v>
      </c>
      <c r="E140" s="32" t="s">
        <v>4364</v>
      </c>
      <c r="F140" s="14">
        <v>3</v>
      </c>
      <c r="G140" s="14"/>
      <c r="H140" s="14"/>
      <c r="I140" s="14"/>
      <c r="J140" s="15" t="s">
        <v>1215</v>
      </c>
      <c r="K140" s="15" t="s">
        <v>982</v>
      </c>
      <c r="L140" s="17" t="s">
        <v>1216</v>
      </c>
      <c r="M140" s="17" t="s">
        <v>984</v>
      </c>
      <c r="N140" s="17" t="s">
        <v>1217</v>
      </c>
      <c r="O140" s="17" t="s">
        <v>84</v>
      </c>
      <c r="P140" t="str">
        <f t="shared" si="2"/>
        <v>妙典中中</v>
      </c>
    </row>
    <row r="141" spans="1:16" x14ac:dyDescent="0.2">
      <c r="A141" s="12">
        <v>2140</v>
      </c>
      <c r="B141" s="13" t="s">
        <v>2624</v>
      </c>
      <c r="C141" s="13" t="s">
        <v>3190</v>
      </c>
      <c r="D141" s="14" t="s">
        <v>1567</v>
      </c>
      <c r="E141" s="32" t="s">
        <v>4364</v>
      </c>
      <c r="F141" s="14">
        <v>3</v>
      </c>
      <c r="G141" s="14"/>
      <c r="H141" s="14"/>
      <c r="I141" s="14"/>
      <c r="J141" s="15" t="s">
        <v>411</v>
      </c>
      <c r="K141" s="15" t="s">
        <v>1218</v>
      </c>
      <c r="L141" s="17" t="s">
        <v>412</v>
      </c>
      <c r="M141" s="17" t="s">
        <v>1219</v>
      </c>
      <c r="N141" s="17" t="s">
        <v>1220</v>
      </c>
      <c r="O141" s="17" t="s">
        <v>84</v>
      </c>
      <c r="P141" t="str">
        <f t="shared" si="2"/>
        <v>妙典中中</v>
      </c>
    </row>
    <row r="142" spans="1:16" x14ac:dyDescent="0.2">
      <c r="A142" s="12">
        <v>2141</v>
      </c>
      <c r="B142" s="13" t="s">
        <v>3191</v>
      </c>
      <c r="C142" s="13" t="s">
        <v>3192</v>
      </c>
      <c r="D142" s="14" t="s">
        <v>1567</v>
      </c>
      <c r="E142" s="32" t="s">
        <v>4364</v>
      </c>
      <c r="F142" s="14">
        <v>3</v>
      </c>
      <c r="G142" s="14"/>
      <c r="H142" s="14"/>
      <c r="I142" s="14"/>
      <c r="J142" s="15" t="s">
        <v>1221</v>
      </c>
      <c r="K142" s="15" t="s">
        <v>1222</v>
      </c>
      <c r="L142" s="17" t="s">
        <v>1223</v>
      </c>
      <c r="M142" s="17" t="s">
        <v>1224</v>
      </c>
      <c r="N142" s="17" t="s">
        <v>687</v>
      </c>
      <c r="O142" s="17" t="s">
        <v>84</v>
      </c>
      <c r="P142" t="str">
        <f t="shared" si="2"/>
        <v>妙典中中</v>
      </c>
    </row>
    <row r="143" spans="1:16" x14ac:dyDescent="0.2">
      <c r="A143" s="12">
        <v>2142</v>
      </c>
      <c r="B143" s="13" t="s">
        <v>3193</v>
      </c>
      <c r="C143" s="13" t="s">
        <v>3194</v>
      </c>
      <c r="D143" s="14" t="s">
        <v>1567</v>
      </c>
      <c r="E143" s="32" t="s">
        <v>4364</v>
      </c>
      <c r="F143" s="14">
        <v>3</v>
      </c>
      <c r="G143" s="14"/>
      <c r="H143" s="14"/>
      <c r="I143" s="14"/>
      <c r="J143" s="15" t="s">
        <v>1225</v>
      </c>
      <c r="K143" s="15" t="s">
        <v>401</v>
      </c>
      <c r="L143" s="17" t="s">
        <v>1226</v>
      </c>
      <c r="M143" s="17" t="s">
        <v>402</v>
      </c>
      <c r="N143" s="17" t="s">
        <v>1227</v>
      </c>
      <c r="O143" s="17" t="s">
        <v>84</v>
      </c>
      <c r="P143" t="str">
        <f t="shared" si="2"/>
        <v>妙典中中</v>
      </c>
    </row>
    <row r="144" spans="1:16" x14ac:dyDescent="0.2">
      <c r="A144" s="12">
        <v>2143</v>
      </c>
      <c r="B144" s="13" t="s">
        <v>3195</v>
      </c>
      <c r="C144" s="13" t="s">
        <v>3196</v>
      </c>
      <c r="D144" s="14" t="s">
        <v>1567</v>
      </c>
      <c r="E144" s="32" t="s">
        <v>4364</v>
      </c>
      <c r="F144" s="14">
        <v>3</v>
      </c>
      <c r="G144" s="14"/>
      <c r="H144" s="14"/>
      <c r="I144" s="14"/>
      <c r="J144" s="15" t="s">
        <v>1228</v>
      </c>
      <c r="K144" s="15" t="s">
        <v>997</v>
      </c>
      <c r="L144" s="17" t="s">
        <v>1229</v>
      </c>
      <c r="M144" s="17" t="s">
        <v>963</v>
      </c>
      <c r="N144" s="17" t="s">
        <v>1230</v>
      </c>
      <c r="O144" s="17" t="s">
        <v>84</v>
      </c>
      <c r="P144" t="str">
        <f t="shared" si="2"/>
        <v>妙典中中</v>
      </c>
    </row>
    <row r="145" spans="1:16" x14ac:dyDescent="0.2">
      <c r="A145" s="12">
        <v>2144</v>
      </c>
      <c r="B145" s="22" t="s">
        <v>3197</v>
      </c>
      <c r="C145" s="13" t="s">
        <v>3198</v>
      </c>
      <c r="D145" s="14" t="s">
        <v>1567</v>
      </c>
      <c r="E145" s="32" t="s">
        <v>4364</v>
      </c>
      <c r="F145" s="14">
        <v>2</v>
      </c>
      <c r="G145" s="14"/>
      <c r="H145" s="14"/>
      <c r="I145" s="14"/>
      <c r="J145" s="15" t="s">
        <v>2365</v>
      </c>
      <c r="K145" s="15" t="s">
        <v>2366</v>
      </c>
      <c r="L145" s="17" t="s">
        <v>2367</v>
      </c>
      <c r="M145" s="17" t="s">
        <v>2368</v>
      </c>
      <c r="N145" s="17" t="s">
        <v>2173</v>
      </c>
      <c r="O145" s="17" t="s">
        <v>84</v>
      </c>
      <c r="P145" t="str">
        <f t="shared" si="2"/>
        <v>妙典中中</v>
      </c>
    </row>
    <row r="146" spans="1:16" x14ac:dyDescent="0.2">
      <c r="A146" s="12">
        <v>2145</v>
      </c>
      <c r="B146" s="22" t="s">
        <v>3199</v>
      </c>
      <c r="C146" s="13" t="s">
        <v>3200</v>
      </c>
      <c r="D146" s="14" t="s">
        <v>1567</v>
      </c>
      <c r="E146" s="32" t="s">
        <v>4364</v>
      </c>
      <c r="F146" s="14">
        <v>2</v>
      </c>
      <c r="G146" s="14"/>
      <c r="H146" s="14"/>
      <c r="I146" s="14"/>
      <c r="J146" s="15" t="s">
        <v>2369</v>
      </c>
      <c r="K146" s="15" t="s">
        <v>2124</v>
      </c>
      <c r="L146" s="17" t="s">
        <v>1095</v>
      </c>
      <c r="M146" s="17" t="s">
        <v>2125</v>
      </c>
      <c r="N146" s="17" t="s">
        <v>2303</v>
      </c>
      <c r="O146" s="17" t="s">
        <v>84</v>
      </c>
      <c r="P146" t="str">
        <f t="shared" si="2"/>
        <v>妙典中中</v>
      </c>
    </row>
    <row r="147" spans="1:16" x14ac:dyDescent="0.2">
      <c r="A147" s="12">
        <v>2146</v>
      </c>
      <c r="B147" s="22" t="s">
        <v>3201</v>
      </c>
      <c r="C147" s="13" t="s">
        <v>3202</v>
      </c>
      <c r="D147" s="14" t="s">
        <v>1567</v>
      </c>
      <c r="E147" s="32" t="s">
        <v>4364</v>
      </c>
      <c r="F147" s="14">
        <v>2</v>
      </c>
      <c r="G147" s="14"/>
      <c r="H147" s="14"/>
      <c r="I147" s="14"/>
      <c r="J147" s="15" t="s">
        <v>2370</v>
      </c>
      <c r="K147" s="15" t="s">
        <v>1052</v>
      </c>
      <c r="L147" s="17" t="s">
        <v>2371</v>
      </c>
      <c r="M147" s="17" t="s">
        <v>1053</v>
      </c>
      <c r="N147" s="17" t="s">
        <v>2372</v>
      </c>
      <c r="O147" s="17" t="s">
        <v>84</v>
      </c>
      <c r="P147" t="str">
        <f t="shared" si="2"/>
        <v>妙典中中</v>
      </c>
    </row>
    <row r="148" spans="1:16" x14ac:dyDescent="0.2">
      <c r="A148" s="12">
        <v>2147</v>
      </c>
      <c r="B148" s="22" t="s">
        <v>3203</v>
      </c>
      <c r="C148" s="13" t="s">
        <v>3090</v>
      </c>
      <c r="D148" s="14" t="s">
        <v>1567</v>
      </c>
      <c r="E148" s="32" t="s">
        <v>4364</v>
      </c>
      <c r="F148" s="14">
        <v>2</v>
      </c>
      <c r="G148" s="14"/>
      <c r="H148" s="14"/>
      <c r="I148" s="14"/>
      <c r="J148" s="15" t="s">
        <v>2373</v>
      </c>
      <c r="K148" s="15" t="s">
        <v>1063</v>
      </c>
      <c r="L148" s="17" t="s">
        <v>2374</v>
      </c>
      <c r="M148" s="17" t="s">
        <v>1064</v>
      </c>
      <c r="N148" s="17" t="s">
        <v>2375</v>
      </c>
      <c r="O148" s="17" t="s">
        <v>84</v>
      </c>
      <c r="P148" t="str">
        <f t="shared" si="2"/>
        <v>妙典中中</v>
      </c>
    </row>
    <row r="149" spans="1:16" x14ac:dyDescent="0.2">
      <c r="A149" s="12">
        <v>2148</v>
      </c>
      <c r="B149" s="22" t="s">
        <v>3003</v>
      </c>
      <c r="C149" s="13" t="s">
        <v>3204</v>
      </c>
      <c r="D149" s="14" t="s">
        <v>1567</v>
      </c>
      <c r="E149" s="32" t="s">
        <v>4364</v>
      </c>
      <c r="F149" s="14">
        <v>2</v>
      </c>
      <c r="G149" s="14"/>
      <c r="H149" s="14"/>
      <c r="I149" s="14"/>
      <c r="J149" s="15" t="s">
        <v>1071</v>
      </c>
      <c r="K149" s="15" t="s">
        <v>1006</v>
      </c>
      <c r="L149" s="17" t="s">
        <v>394</v>
      </c>
      <c r="M149" s="17" t="s">
        <v>1008</v>
      </c>
      <c r="N149" s="17" t="s">
        <v>2376</v>
      </c>
      <c r="O149" s="17" t="s">
        <v>84</v>
      </c>
      <c r="P149" t="str">
        <f t="shared" si="2"/>
        <v>妙典中中</v>
      </c>
    </row>
    <row r="150" spans="1:16" x14ac:dyDescent="0.2">
      <c r="A150" s="12">
        <v>2149</v>
      </c>
      <c r="B150" s="22" t="s">
        <v>3205</v>
      </c>
      <c r="C150" s="13" t="s">
        <v>3206</v>
      </c>
      <c r="D150" s="14" t="s">
        <v>1567</v>
      </c>
      <c r="E150" s="32" t="s">
        <v>4364</v>
      </c>
      <c r="F150" s="14">
        <v>2</v>
      </c>
      <c r="G150" s="14"/>
      <c r="H150" s="14"/>
      <c r="I150" s="14"/>
      <c r="J150" s="15" t="s">
        <v>2377</v>
      </c>
      <c r="K150" s="15" t="s">
        <v>2378</v>
      </c>
      <c r="L150" s="17" t="s">
        <v>2379</v>
      </c>
      <c r="M150" s="17" t="s">
        <v>2380</v>
      </c>
      <c r="N150" s="17" t="s">
        <v>2381</v>
      </c>
      <c r="O150" s="17" t="s">
        <v>84</v>
      </c>
      <c r="P150" t="str">
        <f t="shared" si="2"/>
        <v>妙典中中</v>
      </c>
    </row>
    <row r="151" spans="1:16" x14ac:dyDescent="0.2">
      <c r="A151" s="12">
        <v>2150</v>
      </c>
      <c r="B151" s="22" t="s">
        <v>3207</v>
      </c>
      <c r="C151" s="13" t="s">
        <v>3208</v>
      </c>
      <c r="D151" s="14" t="s">
        <v>1567</v>
      </c>
      <c r="E151" s="32" t="s">
        <v>4364</v>
      </c>
      <c r="F151" s="14">
        <v>2</v>
      </c>
      <c r="G151" s="14"/>
      <c r="H151" s="14"/>
      <c r="I151" s="14"/>
      <c r="J151" s="15" t="s">
        <v>2382</v>
      </c>
      <c r="K151" s="15" t="s">
        <v>1003</v>
      </c>
      <c r="L151" s="17" t="s">
        <v>2383</v>
      </c>
      <c r="M151" s="17" t="s">
        <v>1004</v>
      </c>
      <c r="N151" s="17" t="s">
        <v>2384</v>
      </c>
      <c r="O151" s="17" t="s">
        <v>84</v>
      </c>
      <c r="P151" t="str">
        <f t="shared" si="2"/>
        <v>妙典中中</v>
      </c>
    </row>
    <row r="152" spans="1:16" x14ac:dyDescent="0.2">
      <c r="A152" s="12">
        <v>2151</v>
      </c>
      <c r="B152" s="22" t="s">
        <v>3209</v>
      </c>
      <c r="C152" s="13" t="s">
        <v>3210</v>
      </c>
      <c r="D152" s="14" t="s">
        <v>1567</v>
      </c>
      <c r="E152" s="32" t="s">
        <v>4364</v>
      </c>
      <c r="F152" s="14">
        <v>2</v>
      </c>
      <c r="G152" s="14"/>
      <c r="H152" s="14"/>
      <c r="I152" s="14"/>
      <c r="J152" s="15" t="s">
        <v>2385</v>
      </c>
      <c r="K152" s="15" t="s">
        <v>131</v>
      </c>
      <c r="L152" s="17" t="s">
        <v>2386</v>
      </c>
      <c r="M152" s="17" t="s">
        <v>132</v>
      </c>
      <c r="N152" s="17" t="s">
        <v>2387</v>
      </c>
      <c r="O152" s="17" t="s">
        <v>84</v>
      </c>
      <c r="P152" t="str">
        <f t="shared" si="2"/>
        <v>妙典中中</v>
      </c>
    </row>
    <row r="153" spans="1:16" x14ac:dyDescent="0.2">
      <c r="A153" s="12">
        <v>2152</v>
      </c>
      <c r="B153" s="13" t="s">
        <v>2937</v>
      </c>
      <c r="C153" s="13" t="s">
        <v>3211</v>
      </c>
      <c r="D153" s="14" t="s">
        <v>1567</v>
      </c>
      <c r="E153" s="32" t="s">
        <v>4364</v>
      </c>
      <c r="F153" s="14">
        <v>2</v>
      </c>
      <c r="G153" s="14"/>
      <c r="H153" s="14"/>
      <c r="I153" s="14"/>
      <c r="J153" s="15" t="s">
        <v>197</v>
      </c>
      <c r="K153" s="15" t="s">
        <v>1068</v>
      </c>
      <c r="L153" s="17" t="s">
        <v>198</v>
      </c>
      <c r="M153" s="17" t="s">
        <v>1069</v>
      </c>
      <c r="N153" s="17" t="s">
        <v>1750</v>
      </c>
      <c r="O153" s="17" t="s">
        <v>84</v>
      </c>
      <c r="P153" t="str">
        <f t="shared" si="2"/>
        <v>妙典中中</v>
      </c>
    </row>
    <row r="154" spans="1:16" x14ac:dyDescent="0.2">
      <c r="A154" s="12">
        <v>2153</v>
      </c>
      <c r="B154" s="13" t="s">
        <v>3212</v>
      </c>
      <c r="C154" s="13" t="s">
        <v>3213</v>
      </c>
      <c r="D154" s="14" t="s">
        <v>1567</v>
      </c>
      <c r="E154" s="32" t="s">
        <v>4364</v>
      </c>
      <c r="F154" s="14">
        <v>2</v>
      </c>
      <c r="G154" s="14"/>
      <c r="H154" s="14"/>
      <c r="I154" s="14"/>
      <c r="J154" s="15" t="s">
        <v>422</v>
      </c>
      <c r="K154" s="15" t="s">
        <v>2388</v>
      </c>
      <c r="L154" s="17" t="s">
        <v>423</v>
      </c>
      <c r="M154" s="17" t="s">
        <v>2389</v>
      </c>
      <c r="N154" s="17" t="s">
        <v>2390</v>
      </c>
      <c r="O154" s="17" t="s">
        <v>84</v>
      </c>
      <c r="P154" t="str">
        <f t="shared" si="2"/>
        <v>妙典中中</v>
      </c>
    </row>
    <row r="155" spans="1:16" x14ac:dyDescent="0.2">
      <c r="A155" s="12">
        <v>2154</v>
      </c>
      <c r="B155" s="13" t="s">
        <v>2910</v>
      </c>
      <c r="C155" s="13" t="s">
        <v>3214</v>
      </c>
      <c r="D155" s="14" t="s">
        <v>1567</v>
      </c>
      <c r="E155" s="32" t="s">
        <v>4364</v>
      </c>
      <c r="F155" s="14">
        <v>2</v>
      </c>
      <c r="G155" s="14"/>
      <c r="H155" s="14"/>
      <c r="I155" s="14"/>
      <c r="J155" s="15" t="s">
        <v>327</v>
      </c>
      <c r="K155" s="15" t="s">
        <v>1097</v>
      </c>
      <c r="L155" s="17" t="s">
        <v>328</v>
      </c>
      <c r="M155" s="17" t="s">
        <v>1520</v>
      </c>
      <c r="N155" s="17" t="s">
        <v>1751</v>
      </c>
      <c r="O155" s="17" t="s">
        <v>84</v>
      </c>
      <c r="P155" t="str">
        <f t="shared" si="2"/>
        <v>妙典中中</v>
      </c>
    </row>
    <row r="156" spans="1:16" x14ac:dyDescent="0.2">
      <c r="A156" s="12">
        <v>2155</v>
      </c>
      <c r="B156" s="13" t="s">
        <v>3215</v>
      </c>
      <c r="C156" s="13" t="s">
        <v>3216</v>
      </c>
      <c r="D156" s="14" t="s">
        <v>1567</v>
      </c>
      <c r="E156" s="32" t="s">
        <v>4364</v>
      </c>
      <c r="F156" s="14">
        <v>2</v>
      </c>
      <c r="G156" s="14"/>
      <c r="H156" s="14"/>
      <c r="I156" s="14"/>
      <c r="J156" s="15" t="s">
        <v>346</v>
      </c>
      <c r="K156" s="15" t="s">
        <v>964</v>
      </c>
      <c r="L156" s="17" t="s">
        <v>347</v>
      </c>
      <c r="M156" s="17" t="s">
        <v>965</v>
      </c>
      <c r="N156" s="17" t="s">
        <v>1918</v>
      </c>
      <c r="O156" s="17" t="s">
        <v>84</v>
      </c>
      <c r="P156" t="str">
        <f t="shared" si="2"/>
        <v>妙典中中</v>
      </c>
    </row>
    <row r="157" spans="1:16" x14ac:dyDescent="0.2">
      <c r="A157" s="12">
        <v>2156</v>
      </c>
      <c r="B157" s="13" t="s">
        <v>2866</v>
      </c>
      <c r="C157" s="13" t="s">
        <v>3217</v>
      </c>
      <c r="D157" s="14" t="s">
        <v>1567</v>
      </c>
      <c r="E157" s="32" t="s">
        <v>4364</v>
      </c>
      <c r="F157" s="14">
        <v>2</v>
      </c>
      <c r="G157" s="14"/>
      <c r="H157" s="14"/>
      <c r="I157" s="14"/>
      <c r="J157" s="15" t="s">
        <v>446</v>
      </c>
      <c r="K157" s="15" t="s">
        <v>2391</v>
      </c>
      <c r="L157" s="17" t="s">
        <v>447</v>
      </c>
      <c r="M157" s="17" t="s">
        <v>2392</v>
      </c>
      <c r="N157" s="17" t="s">
        <v>2393</v>
      </c>
      <c r="O157" s="17" t="s">
        <v>84</v>
      </c>
      <c r="P157" t="str">
        <f t="shared" si="2"/>
        <v>妙典中中</v>
      </c>
    </row>
    <row r="158" spans="1:16" x14ac:dyDescent="0.2">
      <c r="A158" s="12">
        <v>2157</v>
      </c>
      <c r="B158" s="13" t="s">
        <v>3218</v>
      </c>
      <c r="C158" s="13" t="s">
        <v>3219</v>
      </c>
      <c r="D158" s="14" t="s">
        <v>1567</v>
      </c>
      <c r="E158" s="32" t="s">
        <v>4364</v>
      </c>
      <c r="F158" s="14">
        <v>2</v>
      </c>
      <c r="G158" s="14"/>
      <c r="H158" s="14"/>
      <c r="I158" s="14"/>
      <c r="J158" s="15" t="s">
        <v>2394</v>
      </c>
      <c r="K158" s="15" t="s">
        <v>131</v>
      </c>
      <c r="L158" s="17" t="s">
        <v>2395</v>
      </c>
      <c r="M158" s="17" t="s">
        <v>132</v>
      </c>
      <c r="N158" s="17" t="s">
        <v>2396</v>
      </c>
      <c r="O158" s="17" t="s">
        <v>84</v>
      </c>
      <c r="P158" t="str">
        <f t="shared" si="2"/>
        <v>妙典中中</v>
      </c>
    </row>
    <row r="159" spans="1:16" x14ac:dyDescent="0.2">
      <c r="A159" s="12">
        <v>2158</v>
      </c>
      <c r="B159" s="22" t="s">
        <v>3220</v>
      </c>
      <c r="C159" s="13" t="s">
        <v>3221</v>
      </c>
      <c r="D159" s="14" t="s">
        <v>1567</v>
      </c>
      <c r="E159" s="32" t="s">
        <v>4364</v>
      </c>
      <c r="F159" s="14">
        <v>2</v>
      </c>
      <c r="G159" s="14"/>
      <c r="H159" s="14"/>
      <c r="I159" s="14"/>
      <c r="J159" s="15" t="s">
        <v>2397</v>
      </c>
      <c r="K159" s="15" t="s">
        <v>2398</v>
      </c>
      <c r="L159" s="17" t="s">
        <v>2399</v>
      </c>
      <c r="M159" s="17" t="s">
        <v>2400</v>
      </c>
      <c r="N159" s="17" t="s">
        <v>2401</v>
      </c>
      <c r="O159" s="17" t="s">
        <v>84</v>
      </c>
      <c r="P159" t="str">
        <f t="shared" si="2"/>
        <v>妙典中中</v>
      </c>
    </row>
    <row r="160" spans="1:16" x14ac:dyDescent="0.2">
      <c r="A160" s="12">
        <v>2159</v>
      </c>
      <c r="B160" s="22" t="s">
        <v>3222</v>
      </c>
      <c r="C160" s="13" t="s">
        <v>3223</v>
      </c>
      <c r="D160" s="14" t="s">
        <v>1567</v>
      </c>
      <c r="E160" s="32" t="s">
        <v>4364</v>
      </c>
      <c r="F160" s="14">
        <v>2</v>
      </c>
      <c r="G160" s="14"/>
      <c r="H160" s="14"/>
      <c r="I160" s="14"/>
      <c r="J160" s="15" t="s">
        <v>2402</v>
      </c>
      <c r="K160" s="15" t="s">
        <v>3224</v>
      </c>
      <c r="L160" s="17" t="s">
        <v>2403</v>
      </c>
      <c r="M160" s="17" t="s">
        <v>2404</v>
      </c>
      <c r="N160" s="17" t="s">
        <v>2387</v>
      </c>
      <c r="O160" s="17" t="s">
        <v>84</v>
      </c>
      <c r="P160" t="str">
        <f t="shared" si="2"/>
        <v>妙典中中</v>
      </c>
    </row>
    <row r="161" spans="1:16" x14ac:dyDescent="0.2">
      <c r="A161" s="12">
        <v>2160</v>
      </c>
      <c r="B161" s="22" t="s">
        <v>3225</v>
      </c>
      <c r="C161" s="13" t="s">
        <v>3226</v>
      </c>
      <c r="D161" s="14" t="s">
        <v>1567</v>
      </c>
      <c r="E161" s="32" t="s">
        <v>4365</v>
      </c>
      <c r="F161" s="14">
        <v>3</v>
      </c>
      <c r="G161" s="14"/>
      <c r="H161" s="14"/>
      <c r="I161" s="14"/>
      <c r="J161" s="15" t="s">
        <v>1300</v>
      </c>
      <c r="K161" s="15" t="s">
        <v>966</v>
      </c>
      <c r="L161" s="17" t="s">
        <v>1301</v>
      </c>
      <c r="M161" s="17" t="s">
        <v>967</v>
      </c>
      <c r="N161" s="17" t="s">
        <v>468</v>
      </c>
      <c r="O161" s="17" t="s">
        <v>84</v>
      </c>
      <c r="P161" t="str">
        <f t="shared" si="2"/>
        <v>和洋国府台中中</v>
      </c>
    </row>
    <row r="162" spans="1:16" x14ac:dyDescent="0.2">
      <c r="A162" s="12">
        <v>2161</v>
      </c>
      <c r="B162" s="13" t="s">
        <v>3227</v>
      </c>
      <c r="C162" s="13" t="s">
        <v>3228</v>
      </c>
      <c r="D162" s="14" t="s">
        <v>1567</v>
      </c>
      <c r="E162" s="32" t="s">
        <v>4365</v>
      </c>
      <c r="F162" s="14">
        <v>3</v>
      </c>
      <c r="G162" s="14"/>
      <c r="H162" s="14"/>
      <c r="I162" s="14"/>
      <c r="J162" s="15" t="s">
        <v>295</v>
      </c>
      <c r="K162" s="15" t="s">
        <v>972</v>
      </c>
      <c r="L162" s="17" t="s">
        <v>296</v>
      </c>
      <c r="M162" s="17" t="s">
        <v>973</v>
      </c>
      <c r="N162" s="17" t="s">
        <v>1299</v>
      </c>
      <c r="O162" s="17" t="s">
        <v>84</v>
      </c>
      <c r="P162" t="str">
        <f t="shared" si="2"/>
        <v>和洋国府台中中</v>
      </c>
    </row>
    <row r="163" spans="1:16" x14ac:dyDescent="0.2">
      <c r="A163" s="12">
        <v>2162</v>
      </c>
      <c r="B163" s="13" t="s">
        <v>3229</v>
      </c>
      <c r="C163" s="13" t="s">
        <v>3230</v>
      </c>
      <c r="D163" s="14" t="s">
        <v>1567</v>
      </c>
      <c r="E163" s="32" t="s">
        <v>4365</v>
      </c>
      <c r="F163" s="14">
        <v>2</v>
      </c>
      <c r="G163" s="14"/>
      <c r="H163" s="14"/>
      <c r="I163" s="14"/>
      <c r="J163" s="15" t="s">
        <v>2450</v>
      </c>
      <c r="K163" s="15" t="s">
        <v>2451</v>
      </c>
      <c r="L163" s="17" t="s">
        <v>2452</v>
      </c>
      <c r="M163" s="17" t="s">
        <v>2453</v>
      </c>
      <c r="N163" s="17" t="s">
        <v>2454</v>
      </c>
      <c r="O163" s="17" t="s">
        <v>84</v>
      </c>
      <c r="P163" t="str">
        <f t="shared" si="2"/>
        <v>和洋国府台中中</v>
      </c>
    </row>
    <row r="164" spans="1:16" x14ac:dyDescent="0.2">
      <c r="A164" s="12">
        <v>2163</v>
      </c>
      <c r="B164" s="13" t="s">
        <v>3231</v>
      </c>
      <c r="C164" s="13" t="s">
        <v>3232</v>
      </c>
      <c r="D164" s="14" t="s">
        <v>1567</v>
      </c>
      <c r="E164" s="32" t="s">
        <v>4365</v>
      </c>
      <c r="F164" s="14">
        <v>2</v>
      </c>
      <c r="G164" s="14"/>
      <c r="H164" s="14"/>
      <c r="I164" s="14"/>
      <c r="J164" s="15" t="s">
        <v>2455</v>
      </c>
      <c r="K164" s="15" t="s">
        <v>2456</v>
      </c>
      <c r="L164" s="17" t="s">
        <v>2457</v>
      </c>
      <c r="M164" s="17" t="s">
        <v>2458</v>
      </c>
      <c r="N164" s="17" t="s">
        <v>1960</v>
      </c>
      <c r="O164" s="17" t="s">
        <v>84</v>
      </c>
      <c r="P164" t="str">
        <f t="shared" si="2"/>
        <v>和洋国府台中中</v>
      </c>
    </row>
    <row r="165" spans="1:16" x14ac:dyDescent="0.2">
      <c r="A165" s="12">
        <v>2164</v>
      </c>
      <c r="B165" s="13" t="s">
        <v>3233</v>
      </c>
      <c r="C165" s="13" t="s">
        <v>3234</v>
      </c>
      <c r="D165" s="14" t="s">
        <v>1567</v>
      </c>
      <c r="E165" s="32" t="s">
        <v>4365</v>
      </c>
      <c r="F165" s="14">
        <v>2</v>
      </c>
      <c r="G165" s="14"/>
      <c r="H165" s="14"/>
      <c r="I165" s="14"/>
      <c r="J165" s="15" t="s">
        <v>2459</v>
      </c>
      <c r="K165" s="15" t="s">
        <v>2460</v>
      </c>
      <c r="L165" s="17" t="s">
        <v>2461</v>
      </c>
      <c r="M165" s="17" t="s">
        <v>2462</v>
      </c>
      <c r="N165" s="17" t="s">
        <v>2424</v>
      </c>
      <c r="O165" s="17" t="s">
        <v>84</v>
      </c>
      <c r="P165" t="str">
        <f t="shared" si="2"/>
        <v>和洋国府台中中</v>
      </c>
    </row>
    <row r="166" spans="1:16" x14ac:dyDescent="0.2">
      <c r="A166" s="12">
        <v>2165</v>
      </c>
      <c r="B166" s="13" t="s">
        <v>1185</v>
      </c>
      <c r="C166" s="13" t="s">
        <v>1186</v>
      </c>
      <c r="D166" s="14" t="s">
        <v>1567</v>
      </c>
      <c r="E166" s="32" t="s">
        <v>4344</v>
      </c>
      <c r="F166" s="14">
        <v>3</v>
      </c>
      <c r="G166" s="14"/>
      <c r="H166" s="14"/>
      <c r="I166" s="14"/>
      <c r="J166" s="15" t="s">
        <v>88</v>
      </c>
      <c r="K166" s="15" t="s">
        <v>1022</v>
      </c>
      <c r="L166" s="17" t="s">
        <v>90</v>
      </c>
      <c r="M166" s="17" t="s">
        <v>1023</v>
      </c>
      <c r="N166" s="17" t="s">
        <v>1187</v>
      </c>
      <c r="O166" s="17" t="s">
        <v>84</v>
      </c>
      <c r="P166" t="str">
        <f t="shared" si="2"/>
        <v>下貝塚中中</v>
      </c>
    </row>
    <row r="167" spans="1:16" x14ac:dyDescent="0.2">
      <c r="A167" s="12">
        <v>2166</v>
      </c>
      <c r="B167" s="13" t="s">
        <v>1188</v>
      </c>
      <c r="C167" s="13" t="s">
        <v>1189</v>
      </c>
      <c r="D167" s="14" t="s">
        <v>1567</v>
      </c>
      <c r="E167" s="32" t="s">
        <v>4344</v>
      </c>
      <c r="F167" s="14">
        <v>3</v>
      </c>
      <c r="G167" s="14"/>
      <c r="H167" s="14"/>
      <c r="I167" s="14"/>
      <c r="J167" s="15" t="s">
        <v>322</v>
      </c>
      <c r="K167" s="15" t="s">
        <v>1190</v>
      </c>
      <c r="L167" s="17" t="s">
        <v>323</v>
      </c>
      <c r="M167" s="17" t="s">
        <v>1191</v>
      </c>
      <c r="N167" s="17" t="s">
        <v>1192</v>
      </c>
      <c r="O167" s="17" t="s">
        <v>84</v>
      </c>
      <c r="P167" t="str">
        <f t="shared" si="2"/>
        <v>下貝塚中中</v>
      </c>
    </row>
    <row r="168" spans="1:16" x14ac:dyDescent="0.2">
      <c r="A168" s="12">
        <v>2167</v>
      </c>
      <c r="B168" s="13" t="s">
        <v>1193</v>
      </c>
      <c r="C168" s="13" t="s">
        <v>1194</v>
      </c>
      <c r="D168" s="14" t="s">
        <v>1567</v>
      </c>
      <c r="E168" s="32" t="s">
        <v>4344</v>
      </c>
      <c r="F168" s="14">
        <v>3</v>
      </c>
      <c r="G168" s="14"/>
      <c r="H168" s="14"/>
      <c r="I168" s="14"/>
      <c r="J168" s="15" t="s">
        <v>1195</v>
      </c>
      <c r="K168" s="15" t="s">
        <v>1196</v>
      </c>
      <c r="L168" s="17" t="s">
        <v>1197</v>
      </c>
      <c r="M168" s="17" t="s">
        <v>1004</v>
      </c>
      <c r="N168" s="17" t="s">
        <v>496</v>
      </c>
      <c r="O168" s="17" t="s">
        <v>84</v>
      </c>
      <c r="P168" t="str">
        <f t="shared" si="2"/>
        <v>下貝塚中中</v>
      </c>
    </row>
    <row r="169" spans="1:16" x14ac:dyDescent="0.2">
      <c r="A169" s="12">
        <v>2168</v>
      </c>
      <c r="B169" s="13" t="s">
        <v>1188</v>
      </c>
      <c r="C169" s="13" t="s">
        <v>3235</v>
      </c>
      <c r="D169" s="14" t="s">
        <v>1567</v>
      </c>
      <c r="E169" s="32" t="s">
        <v>4344</v>
      </c>
      <c r="F169" s="14">
        <v>2</v>
      </c>
      <c r="G169" s="14"/>
      <c r="H169" s="14"/>
      <c r="I169" s="14"/>
      <c r="J169" s="15" t="s">
        <v>322</v>
      </c>
      <c r="K169" s="15" t="s">
        <v>1024</v>
      </c>
      <c r="L169" s="17" t="s">
        <v>323</v>
      </c>
      <c r="M169" s="17" t="s">
        <v>1025</v>
      </c>
      <c r="N169" s="17" t="s">
        <v>2127</v>
      </c>
      <c r="O169" s="17" t="s">
        <v>84</v>
      </c>
      <c r="P169" t="str">
        <f t="shared" si="2"/>
        <v>下貝塚中中</v>
      </c>
    </row>
    <row r="170" spans="1:16" x14ac:dyDescent="0.2">
      <c r="A170" s="12">
        <v>2169</v>
      </c>
      <c r="B170" s="13" t="s">
        <v>3236</v>
      </c>
      <c r="C170" s="13" t="s">
        <v>3237</v>
      </c>
      <c r="D170" s="14" t="s">
        <v>1567</v>
      </c>
      <c r="E170" s="32" t="s">
        <v>4344</v>
      </c>
      <c r="F170" s="14">
        <v>2</v>
      </c>
      <c r="G170" s="14"/>
      <c r="H170" s="14"/>
      <c r="I170" s="14"/>
      <c r="J170" s="15" t="s">
        <v>2128</v>
      </c>
      <c r="K170" s="15" t="s">
        <v>1813</v>
      </c>
      <c r="L170" s="17" t="s">
        <v>2129</v>
      </c>
      <c r="M170" s="17" t="s">
        <v>1815</v>
      </c>
      <c r="N170" s="17" t="s">
        <v>2130</v>
      </c>
      <c r="O170" s="17" t="s">
        <v>84</v>
      </c>
      <c r="P170" t="str">
        <f t="shared" si="2"/>
        <v>下貝塚中中</v>
      </c>
    </row>
    <row r="171" spans="1:16" x14ac:dyDescent="0.2">
      <c r="A171" s="12">
        <v>2170</v>
      </c>
      <c r="B171" s="13" t="s">
        <v>3168</v>
      </c>
      <c r="C171" s="13" t="s">
        <v>3238</v>
      </c>
      <c r="D171" s="14" t="s">
        <v>2361</v>
      </c>
      <c r="E171" s="32" t="s">
        <v>4344</v>
      </c>
      <c r="F171" s="14">
        <v>3</v>
      </c>
      <c r="G171" s="14"/>
      <c r="H171" s="14"/>
      <c r="I171" s="14"/>
      <c r="J171" s="15" t="s">
        <v>270</v>
      </c>
      <c r="K171" s="15" t="s">
        <v>3239</v>
      </c>
      <c r="L171" s="17" t="s">
        <v>271</v>
      </c>
      <c r="M171" s="17" t="s">
        <v>3240</v>
      </c>
      <c r="N171" s="17" t="s">
        <v>468</v>
      </c>
      <c r="O171" s="17" t="s">
        <v>84</v>
      </c>
      <c r="P171" t="str">
        <f t="shared" si="2"/>
        <v>下貝塚中中</v>
      </c>
    </row>
    <row r="172" spans="1:16" x14ac:dyDescent="0.2">
      <c r="A172" s="12">
        <v>2171</v>
      </c>
      <c r="B172" s="13" t="s">
        <v>3241</v>
      </c>
      <c r="C172" s="13" t="s">
        <v>3242</v>
      </c>
      <c r="D172" s="14" t="s">
        <v>2361</v>
      </c>
      <c r="E172" s="32" t="s">
        <v>4344</v>
      </c>
      <c r="F172" s="14">
        <v>2</v>
      </c>
      <c r="G172" s="14"/>
      <c r="H172" s="14"/>
      <c r="I172" s="14"/>
      <c r="J172" s="15" t="s">
        <v>3243</v>
      </c>
      <c r="K172" s="15" t="s">
        <v>997</v>
      </c>
      <c r="L172" s="17" t="s">
        <v>3244</v>
      </c>
      <c r="M172" s="17" t="s">
        <v>963</v>
      </c>
      <c r="N172" s="17" t="s">
        <v>3245</v>
      </c>
      <c r="O172" s="17" t="s">
        <v>84</v>
      </c>
      <c r="P172" t="str">
        <f t="shared" si="2"/>
        <v>下貝塚中中</v>
      </c>
    </row>
    <row r="173" spans="1:16" x14ac:dyDescent="0.2">
      <c r="A173" s="12">
        <v>2172</v>
      </c>
      <c r="B173" s="13" t="s">
        <v>3246</v>
      </c>
      <c r="C173" s="13" t="s">
        <v>1082</v>
      </c>
      <c r="D173" s="14" t="s">
        <v>1567</v>
      </c>
      <c r="E173" s="32" t="s">
        <v>4356</v>
      </c>
      <c r="F173" s="14">
        <v>3</v>
      </c>
      <c r="G173" s="14"/>
      <c r="H173" s="14"/>
      <c r="I173" s="14"/>
      <c r="J173" s="15" t="s">
        <v>1083</v>
      </c>
      <c r="K173" s="15" t="s">
        <v>1084</v>
      </c>
      <c r="L173" s="17" t="s">
        <v>1085</v>
      </c>
      <c r="M173" s="17" t="s">
        <v>1086</v>
      </c>
      <c r="N173" s="17" t="s">
        <v>1087</v>
      </c>
      <c r="O173" s="17" t="s">
        <v>84</v>
      </c>
      <c r="P173" t="str">
        <f t="shared" si="2"/>
        <v>東海大浦安中中</v>
      </c>
    </row>
    <row r="174" spans="1:16" x14ac:dyDescent="0.2">
      <c r="A174" s="12">
        <v>2173</v>
      </c>
      <c r="B174" s="13" t="s">
        <v>196</v>
      </c>
      <c r="C174" s="13" t="s">
        <v>3247</v>
      </c>
      <c r="D174" s="14" t="s">
        <v>1567</v>
      </c>
      <c r="E174" s="32" t="s">
        <v>4356</v>
      </c>
      <c r="F174" s="14">
        <v>3</v>
      </c>
      <c r="G174" s="14"/>
      <c r="H174" s="14"/>
      <c r="I174" s="14"/>
      <c r="J174" s="15" t="s">
        <v>197</v>
      </c>
      <c r="K174" s="15" t="s">
        <v>985</v>
      </c>
      <c r="L174" s="17" t="s">
        <v>198</v>
      </c>
      <c r="M174" s="17" t="s">
        <v>986</v>
      </c>
      <c r="N174" s="17" t="s">
        <v>509</v>
      </c>
      <c r="O174" s="17" t="s">
        <v>84</v>
      </c>
      <c r="P174" t="str">
        <f t="shared" si="2"/>
        <v>東海大浦安中中</v>
      </c>
    </row>
    <row r="175" spans="1:16" x14ac:dyDescent="0.2">
      <c r="A175" s="12">
        <v>2174</v>
      </c>
      <c r="B175" s="13" t="s">
        <v>2804</v>
      </c>
      <c r="C175" s="13" t="s">
        <v>3248</v>
      </c>
      <c r="D175" s="14" t="s">
        <v>1567</v>
      </c>
      <c r="E175" s="32" t="s">
        <v>4356</v>
      </c>
      <c r="F175" s="14">
        <v>3</v>
      </c>
      <c r="G175" s="14"/>
      <c r="H175" s="14"/>
      <c r="I175" s="14"/>
      <c r="J175" s="15" t="s">
        <v>785</v>
      </c>
      <c r="K175" s="15" t="s">
        <v>1022</v>
      </c>
      <c r="L175" s="17" t="s">
        <v>787</v>
      </c>
      <c r="M175" s="17" t="s">
        <v>1023</v>
      </c>
      <c r="N175" s="17" t="s">
        <v>1088</v>
      </c>
      <c r="O175" s="17" t="s">
        <v>84</v>
      </c>
      <c r="P175" t="str">
        <f t="shared" si="2"/>
        <v>東海大浦安中中</v>
      </c>
    </row>
    <row r="176" spans="1:16" x14ac:dyDescent="0.2">
      <c r="A176" s="12">
        <v>2175</v>
      </c>
      <c r="B176" s="13" t="s">
        <v>3249</v>
      </c>
      <c r="C176" s="13" t="s">
        <v>3250</v>
      </c>
      <c r="D176" s="14" t="s">
        <v>1567</v>
      </c>
      <c r="E176" s="32" t="s">
        <v>4356</v>
      </c>
      <c r="F176" s="14">
        <v>3</v>
      </c>
      <c r="G176" s="14"/>
      <c r="H176" s="14"/>
      <c r="I176" s="14"/>
      <c r="J176" s="15" t="s">
        <v>212</v>
      </c>
      <c r="K176" s="15" t="s">
        <v>1089</v>
      </c>
      <c r="L176" s="17" t="s">
        <v>213</v>
      </c>
      <c r="M176" s="17" t="s">
        <v>1090</v>
      </c>
      <c r="N176" s="17" t="s">
        <v>1091</v>
      </c>
      <c r="O176" s="17" t="s">
        <v>84</v>
      </c>
      <c r="P176" t="str">
        <f t="shared" si="2"/>
        <v>東海大浦安中中</v>
      </c>
    </row>
    <row r="177" spans="1:16" x14ac:dyDescent="0.2">
      <c r="A177" s="12">
        <v>2176</v>
      </c>
      <c r="B177" s="13" t="s">
        <v>3063</v>
      </c>
      <c r="C177" s="13" t="s">
        <v>3251</v>
      </c>
      <c r="D177" s="14" t="s">
        <v>1567</v>
      </c>
      <c r="E177" s="32" t="s">
        <v>4356</v>
      </c>
      <c r="F177" s="14">
        <v>2</v>
      </c>
      <c r="G177" s="14"/>
      <c r="H177" s="14"/>
      <c r="I177" s="14"/>
      <c r="J177" s="15" t="s">
        <v>1976</v>
      </c>
      <c r="K177" s="15" t="s">
        <v>1977</v>
      </c>
      <c r="L177" s="17" t="s">
        <v>1978</v>
      </c>
      <c r="M177" s="17" t="s">
        <v>1051</v>
      </c>
      <c r="N177" s="17" t="s">
        <v>1979</v>
      </c>
      <c r="O177" s="17" t="s">
        <v>84</v>
      </c>
      <c r="P177" t="str">
        <f t="shared" si="2"/>
        <v>東海大浦安中中</v>
      </c>
    </row>
    <row r="178" spans="1:16" x14ac:dyDescent="0.2">
      <c r="A178" s="12">
        <v>2177</v>
      </c>
      <c r="B178" s="13" t="s">
        <v>2561</v>
      </c>
      <c r="C178" s="13" t="s">
        <v>3252</v>
      </c>
      <c r="D178" s="14" t="s">
        <v>1567</v>
      </c>
      <c r="E178" s="32" t="s">
        <v>4356</v>
      </c>
      <c r="F178" s="14">
        <v>2</v>
      </c>
      <c r="G178" s="14"/>
      <c r="H178" s="14"/>
      <c r="I178" s="14"/>
      <c r="J178" s="15" t="s">
        <v>1980</v>
      </c>
      <c r="K178" s="15" t="s">
        <v>982</v>
      </c>
      <c r="L178" s="17" t="s">
        <v>1981</v>
      </c>
      <c r="M178" s="17" t="s">
        <v>984</v>
      </c>
      <c r="N178" s="17" t="s">
        <v>1982</v>
      </c>
      <c r="O178" s="17" t="s">
        <v>84</v>
      </c>
      <c r="P178" t="str">
        <f t="shared" si="2"/>
        <v>東海大浦安中中</v>
      </c>
    </row>
    <row r="179" spans="1:16" x14ac:dyDescent="0.2">
      <c r="A179" s="12">
        <v>2178</v>
      </c>
      <c r="B179" s="13" t="s">
        <v>3253</v>
      </c>
      <c r="C179" s="13" t="s">
        <v>3254</v>
      </c>
      <c r="D179" s="14" t="s">
        <v>139</v>
      </c>
      <c r="E179" s="32" t="s">
        <v>4364</v>
      </c>
      <c r="F179" s="14">
        <v>2</v>
      </c>
      <c r="G179" s="14" t="s">
        <v>1599</v>
      </c>
      <c r="H179" s="14" t="s">
        <v>441</v>
      </c>
      <c r="I179" s="14"/>
      <c r="J179" s="15" t="s">
        <v>3255</v>
      </c>
      <c r="K179" s="15" t="s">
        <v>970</v>
      </c>
      <c r="L179" s="17" t="s">
        <v>3256</v>
      </c>
      <c r="M179" s="17" t="s">
        <v>971</v>
      </c>
      <c r="N179" s="17" t="s">
        <v>3257</v>
      </c>
      <c r="O179" s="17" t="s">
        <v>84</v>
      </c>
      <c r="P179" t="str">
        <f t="shared" si="2"/>
        <v>妙典中中</v>
      </c>
    </row>
    <row r="180" spans="1:16" x14ac:dyDescent="0.2">
      <c r="A180" s="12">
        <v>2179</v>
      </c>
      <c r="B180" s="13" t="s">
        <v>2910</v>
      </c>
      <c r="C180" s="13" t="s">
        <v>3258</v>
      </c>
      <c r="D180" s="14" t="s">
        <v>2361</v>
      </c>
      <c r="E180" s="32" t="s">
        <v>4344</v>
      </c>
      <c r="F180" s="14">
        <v>3</v>
      </c>
      <c r="G180" s="14"/>
      <c r="H180" s="14"/>
      <c r="I180" s="14"/>
      <c r="J180" s="15" t="s">
        <v>327</v>
      </c>
      <c r="K180" s="15" t="s">
        <v>1031</v>
      </c>
      <c r="L180" s="17" t="s">
        <v>328</v>
      </c>
      <c r="M180" s="17" t="s">
        <v>969</v>
      </c>
      <c r="N180" s="17" t="s">
        <v>586</v>
      </c>
      <c r="O180" s="17" t="s">
        <v>84</v>
      </c>
      <c r="P180" t="str">
        <f t="shared" si="2"/>
        <v>下貝塚中中</v>
      </c>
    </row>
    <row r="181" spans="1:16" x14ac:dyDescent="0.2">
      <c r="A181" s="12">
        <v>2180</v>
      </c>
      <c r="B181" s="13" t="s">
        <v>3259</v>
      </c>
      <c r="C181" s="13" t="s">
        <v>3260</v>
      </c>
      <c r="D181" s="14" t="s">
        <v>139</v>
      </c>
      <c r="E181" s="32" t="s">
        <v>4365</v>
      </c>
      <c r="F181" s="14">
        <v>2</v>
      </c>
      <c r="G181" s="14" t="s">
        <v>2946</v>
      </c>
      <c r="H181" s="14" t="s">
        <v>441</v>
      </c>
      <c r="I181" s="14"/>
      <c r="J181" s="15" t="s">
        <v>3261</v>
      </c>
      <c r="K181" s="15" t="s">
        <v>3262</v>
      </c>
      <c r="L181" s="17" t="s">
        <v>3263</v>
      </c>
      <c r="M181" s="17" t="s">
        <v>3264</v>
      </c>
      <c r="N181" s="17" t="s">
        <v>3265</v>
      </c>
      <c r="O181" s="17" t="s">
        <v>84</v>
      </c>
      <c r="P181" t="str">
        <f t="shared" si="2"/>
        <v>和洋国府台中中</v>
      </c>
    </row>
    <row r="182" spans="1:16" x14ac:dyDescent="0.2">
      <c r="A182" s="12">
        <v>2181</v>
      </c>
      <c r="B182" s="13" t="s">
        <v>1519</v>
      </c>
      <c r="C182" s="13" t="s">
        <v>3266</v>
      </c>
      <c r="D182" s="14" t="s">
        <v>139</v>
      </c>
      <c r="E182" s="32" t="s">
        <v>4365</v>
      </c>
      <c r="F182" s="14">
        <v>2</v>
      </c>
      <c r="G182" s="14" t="s">
        <v>2946</v>
      </c>
      <c r="H182" s="14" t="s">
        <v>441</v>
      </c>
      <c r="I182" s="14"/>
      <c r="J182" s="15" t="s">
        <v>840</v>
      </c>
      <c r="K182" s="15" t="s">
        <v>3267</v>
      </c>
      <c r="L182" s="17" t="s">
        <v>842</v>
      </c>
      <c r="M182" s="17" t="s">
        <v>3268</v>
      </c>
      <c r="N182" s="17" t="s">
        <v>2396</v>
      </c>
      <c r="O182" s="17" t="s">
        <v>84</v>
      </c>
      <c r="P182" t="str">
        <f t="shared" si="2"/>
        <v>和洋国府台中中</v>
      </c>
    </row>
    <row r="183" spans="1:16" x14ac:dyDescent="0.2">
      <c r="A183" s="12">
        <v>2182</v>
      </c>
      <c r="B183" s="13" t="s">
        <v>2473</v>
      </c>
      <c r="C183" s="13" t="s">
        <v>3269</v>
      </c>
      <c r="D183" s="14" t="s">
        <v>139</v>
      </c>
      <c r="E183" s="32" t="s">
        <v>4354</v>
      </c>
      <c r="F183" s="14">
        <v>2</v>
      </c>
      <c r="G183" s="14" t="s">
        <v>2946</v>
      </c>
      <c r="H183" s="14" t="s">
        <v>441</v>
      </c>
      <c r="I183" s="14"/>
      <c r="J183" s="15" t="s">
        <v>188</v>
      </c>
      <c r="K183" s="15" t="s">
        <v>1024</v>
      </c>
      <c r="L183" s="17" t="s">
        <v>189</v>
      </c>
      <c r="M183" s="17" t="s">
        <v>1025</v>
      </c>
      <c r="N183" s="17" t="s">
        <v>3270</v>
      </c>
      <c r="O183" s="17" t="s">
        <v>84</v>
      </c>
      <c r="P183" t="str">
        <f t="shared" si="2"/>
        <v>大洲中中</v>
      </c>
    </row>
    <row r="184" spans="1:16" x14ac:dyDescent="0.2">
      <c r="A184" s="12">
        <v>2183</v>
      </c>
      <c r="B184" s="13" t="s">
        <v>3271</v>
      </c>
      <c r="C184" s="13" t="s">
        <v>3272</v>
      </c>
      <c r="D184" s="14" t="s">
        <v>1567</v>
      </c>
      <c r="E184" s="32" t="s">
        <v>4346</v>
      </c>
      <c r="F184" s="14">
        <v>3</v>
      </c>
      <c r="G184" s="14"/>
      <c r="H184" s="14"/>
      <c r="I184" s="14"/>
      <c r="J184" s="15" t="s">
        <v>1033</v>
      </c>
      <c r="K184" s="15" t="s">
        <v>978</v>
      </c>
      <c r="L184" s="17" t="s">
        <v>1034</v>
      </c>
      <c r="M184" s="17" t="s">
        <v>979</v>
      </c>
      <c r="N184" s="17" t="s">
        <v>1092</v>
      </c>
      <c r="O184" s="17" t="s">
        <v>84</v>
      </c>
      <c r="P184" t="str">
        <f t="shared" si="2"/>
        <v>高谷中中</v>
      </c>
    </row>
    <row r="185" spans="1:16" x14ac:dyDescent="0.2">
      <c r="A185" s="12">
        <v>2184</v>
      </c>
      <c r="B185" s="13" t="s">
        <v>2707</v>
      </c>
      <c r="C185" s="13" t="s">
        <v>3273</v>
      </c>
      <c r="D185" s="14" t="s">
        <v>1567</v>
      </c>
      <c r="E185" s="32" t="s">
        <v>4346</v>
      </c>
      <c r="F185" s="14">
        <v>3</v>
      </c>
      <c r="G185" s="14"/>
      <c r="H185" s="14"/>
      <c r="I185" s="14"/>
      <c r="J185" s="15" t="s">
        <v>738</v>
      </c>
      <c r="K185" s="15" t="s">
        <v>989</v>
      </c>
      <c r="L185" s="17" t="s">
        <v>740</v>
      </c>
      <c r="M185" s="17" t="s">
        <v>990</v>
      </c>
      <c r="N185" s="17" t="s">
        <v>1093</v>
      </c>
      <c r="O185" s="17" t="s">
        <v>84</v>
      </c>
      <c r="P185" t="str">
        <f t="shared" si="2"/>
        <v>高谷中中</v>
      </c>
    </row>
    <row r="186" spans="1:16" x14ac:dyDescent="0.2">
      <c r="A186" s="12">
        <v>2185</v>
      </c>
      <c r="B186" s="13" t="s">
        <v>3274</v>
      </c>
      <c r="C186" s="13" t="s">
        <v>3275</v>
      </c>
      <c r="D186" s="14" t="s">
        <v>1567</v>
      </c>
      <c r="E186" s="32" t="s">
        <v>4346</v>
      </c>
      <c r="F186" s="14">
        <v>2</v>
      </c>
      <c r="G186" s="14"/>
      <c r="H186" s="14"/>
      <c r="I186" s="14"/>
      <c r="J186" s="15" t="s">
        <v>381</v>
      </c>
      <c r="K186" s="15" t="s">
        <v>2062</v>
      </c>
      <c r="L186" s="17" t="s">
        <v>382</v>
      </c>
      <c r="M186" s="17" t="s">
        <v>2063</v>
      </c>
      <c r="N186" s="17" t="s">
        <v>2064</v>
      </c>
      <c r="O186" s="17" t="s">
        <v>84</v>
      </c>
      <c r="P186" t="str">
        <f t="shared" si="2"/>
        <v>高谷中中</v>
      </c>
    </row>
    <row r="187" spans="1:16" x14ac:dyDescent="0.2">
      <c r="A187" s="12">
        <v>2186</v>
      </c>
      <c r="B187" s="13" t="s">
        <v>3276</v>
      </c>
      <c r="C187" s="13" t="s">
        <v>3277</v>
      </c>
      <c r="D187" s="14" t="s">
        <v>1567</v>
      </c>
      <c r="E187" s="32" t="s">
        <v>4346</v>
      </c>
      <c r="F187" s="14">
        <v>2</v>
      </c>
      <c r="G187" s="14"/>
      <c r="H187" s="14"/>
      <c r="I187" s="14"/>
      <c r="J187" s="15" t="s">
        <v>2065</v>
      </c>
      <c r="K187" s="15" t="s">
        <v>2066</v>
      </c>
      <c r="L187" s="17" t="s">
        <v>2067</v>
      </c>
      <c r="M187" s="17" t="s">
        <v>386</v>
      </c>
      <c r="N187" s="17" t="s">
        <v>1798</v>
      </c>
      <c r="O187" s="17" t="s">
        <v>84</v>
      </c>
      <c r="P187" t="str">
        <f t="shared" si="2"/>
        <v>高谷中中</v>
      </c>
    </row>
    <row r="188" spans="1:16" x14ac:dyDescent="0.2">
      <c r="A188" s="12">
        <v>2187</v>
      </c>
      <c r="B188" s="13" t="s">
        <v>3278</v>
      </c>
      <c r="C188" s="13" t="s">
        <v>3279</v>
      </c>
      <c r="D188" s="14" t="s">
        <v>1567</v>
      </c>
      <c r="E188" s="32" t="s">
        <v>4346</v>
      </c>
      <c r="F188" s="14">
        <v>2</v>
      </c>
      <c r="G188" s="14"/>
      <c r="H188" s="14"/>
      <c r="I188" s="14"/>
      <c r="J188" s="15" t="s">
        <v>1040</v>
      </c>
      <c r="K188" s="15" t="s">
        <v>1108</v>
      </c>
      <c r="L188" s="17" t="s">
        <v>1041</v>
      </c>
      <c r="M188" s="17" t="s">
        <v>1110</v>
      </c>
      <c r="N188" s="17" t="s">
        <v>1658</v>
      </c>
      <c r="O188" s="17" t="s">
        <v>84</v>
      </c>
      <c r="P188" t="str">
        <f t="shared" si="2"/>
        <v>高谷中中</v>
      </c>
    </row>
    <row r="189" spans="1:16" x14ac:dyDescent="0.2">
      <c r="A189" s="12">
        <v>2188</v>
      </c>
      <c r="B189" s="13" t="s">
        <v>2811</v>
      </c>
      <c r="C189" s="13" t="s">
        <v>3280</v>
      </c>
      <c r="D189" s="14" t="s">
        <v>1567</v>
      </c>
      <c r="E189" s="32" t="s">
        <v>4346</v>
      </c>
      <c r="F189" s="14">
        <v>2</v>
      </c>
      <c r="G189" s="14"/>
      <c r="H189" s="14"/>
      <c r="I189" s="14"/>
      <c r="J189" s="15" t="s">
        <v>133</v>
      </c>
      <c r="K189" s="15" t="s">
        <v>1001</v>
      </c>
      <c r="L189" s="17" t="s">
        <v>135</v>
      </c>
      <c r="M189" s="17" t="s">
        <v>1002</v>
      </c>
      <c r="N189" s="17" t="s">
        <v>2068</v>
      </c>
      <c r="O189" s="17" t="s">
        <v>84</v>
      </c>
      <c r="P189" t="str">
        <f t="shared" si="2"/>
        <v>高谷中中</v>
      </c>
    </row>
    <row r="190" spans="1:16" x14ac:dyDescent="0.2">
      <c r="A190" s="12">
        <v>2189</v>
      </c>
      <c r="B190" s="13" t="s">
        <v>3314</v>
      </c>
      <c r="C190" s="13" t="s">
        <v>3315</v>
      </c>
      <c r="D190" s="14" t="s">
        <v>139</v>
      </c>
      <c r="E190" s="32" t="s">
        <v>4358</v>
      </c>
      <c r="F190" s="14">
        <v>1</v>
      </c>
      <c r="G190" s="14" t="s">
        <v>3316</v>
      </c>
      <c r="H190" s="14" t="s">
        <v>441</v>
      </c>
      <c r="I190" s="14"/>
      <c r="J190" s="15" t="s">
        <v>3317</v>
      </c>
      <c r="K190" s="15" t="s">
        <v>3318</v>
      </c>
      <c r="L190" s="17" t="s">
        <v>3319</v>
      </c>
      <c r="M190" s="17" t="s">
        <v>3320</v>
      </c>
      <c r="N190" s="17" t="s">
        <v>3321</v>
      </c>
      <c r="O190" s="17" t="s">
        <v>84</v>
      </c>
      <c r="P190" t="str">
        <f t="shared" si="2"/>
        <v>日出学園中中</v>
      </c>
    </row>
    <row r="191" spans="1:16" x14ac:dyDescent="0.2">
      <c r="A191" s="12">
        <v>2190</v>
      </c>
      <c r="B191" s="13" t="s">
        <v>3281</v>
      </c>
      <c r="C191" s="13" t="s">
        <v>3282</v>
      </c>
      <c r="D191" s="14" t="s">
        <v>1567</v>
      </c>
      <c r="E191" s="32" t="s">
        <v>4346</v>
      </c>
      <c r="F191" s="14">
        <v>2</v>
      </c>
      <c r="G191" s="14"/>
      <c r="H191" s="14"/>
      <c r="I191" s="14"/>
      <c r="J191" s="15" t="s">
        <v>2069</v>
      </c>
      <c r="K191" s="15" t="s">
        <v>150</v>
      </c>
      <c r="L191" s="17" t="s">
        <v>2070</v>
      </c>
      <c r="M191" s="17" t="s">
        <v>151</v>
      </c>
      <c r="N191" s="17" t="s">
        <v>2071</v>
      </c>
      <c r="O191" s="17" t="s">
        <v>84</v>
      </c>
      <c r="P191" t="str">
        <f t="shared" si="2"/>
        <v>高谷中中</v>
      </c>
    </row>
    <row r="192" spans="1:16" x14ac:dyDescent="0.2">
      <c r="A192" s="12">
        <v>2191</v>
      </c>
      <c r="B192" s="13" t="s">
        <v>3283</v>
      </c>
      <c r="C192" s="13" t="s">
        <v>3284</v>
      </c>
      <c r="D192" s="14" t="s">
        <v>1567</v>
      </c>
      <c r="E192" s="32" t="s">
        <v>4346</v>
      </c>
      <c r="F192" s="14">
        <v>2</v>
      </c>
      <c r="G192" s="14"/>
      <c r="H192" s="14"/>
      <c r="I192" s="14"/>
      <c r="J192" s="15" t="s">
        <v>2072</v>
      </c>
      <c r="K192" s="15" t="s">
        <v>2073</v>
      </c>
      <c r="L192" s="17" t="s">
        <v>2074</v>
      </c>
      <c r="M192" s="17" t="s">
        <v>2075</v>
      </c>
      <c r="N192" s="17" t="s">
        <v>2076</v>
      </c>
      <c r="O192" s="17" t="s">
        <v>84</v>
      </c>
      <c r="P192" t="str">
        <f t="shared" si="2"/>
        <v>高谷中中</v>
      </c>
    </row>
    <row r="193" spans="1:16" x14ac:dyDescent="0.2">
      <c r="A193" s="12">
        <v>2192</v>
      </c>
      <c r="B193" s="13" t="s">
        <v>1302</v>
      </c>
      <c r="C193" s="13" t="s">
        <v>1303</v>
      </c>
      <c r="D193" s="14" t="s">
        <v>139</v>
      </c>
      <c r="E193" s="32" t="s">
        <v>4357</v>
      </c>
      <c r="F193" s="14">
        <v>3</v>
      </c>
      <c r="G193" s="14" t="s">
        <v>1601</v>
      </c>
      <c r="H193" s="14" t="s">
        <v>441</v>
      </c>
      <c r="I193" s="14"/>
      <c r="J193" s="15" t="s">
        <v>1304</v>
      </c>
      <c r="K193" s="15" t="s">
        <v>1052</v>
      </c>
      <c r="L193" s="17" t="s">
        <v>1305</v>
      </c>
      <c r="M193" s="17" t="s">
        <v>1053</v>
      </c>
      <c r="N193" s="17" t="s">
        <v>1306</v>
      </c>
      <c r="O193" s="17" t="s">
        <v>84</v>
      </c>
      <c r="P193" t="str">
        <f t="shared" si="2"/>
        <v>日の出中中</v>
      </c>
    </row>
    <row r="194" spans="1:16" x14ac:dyDescent="0.2">
      <c r="A194" s="12">
        <v>2193</v>
      </c>
      <c r="B194" s="13" t="s">
        <v>1307</v>
      </c>
      <c r="C194" s="13" t="s">
        <v>3285</v>
      </c>
      <c r="D194" s="14" t="s">
        <v>139</v>
      </c>
      <c r="E194" s="32" t="s">
        <v>4357</v>
      </c>
      <c r="F194" s="14">
        <v>3</v>
      </c>
      <c r="G194" s="14" t="s">
        <v>1601</v>
      </c>
      <c r="H194" s="14" t="s">
        <v>441</v>
      </c>
      <c r="I194" s="14"/>
      <c r="J194" s="15" t="s">
        <v>1308</v>
      </c>
      <c r="K194" s="15" t="s">
        <v>1309</v>
      </c>
      <c r="L194" s="17" t="s">
        <v>1310</v>
      </c>
      <c r="M194" s="17" t="s">
        <v>1311</v>
      </c>
      <c r="N194" s="17" t="s">
        <v>1312</v>
      </c>
      <c r="O194" s="17" t="s">
        <v>84</v>
      </c>
      <c r="P194" t="str">
        <f t="shared" si="2"/>
        <v>日の出中中</v>
      </c>
    </row>
    <row r="195" spans="1:16" x14ac:dyDescent="0.2">
      <c r="A195" s="12">
        <v>2194</v>
      </c>
      <c r="B195" s="13" t="s">
        <v>204</v>
      </c>
      <c r="C195" s="13" t="s">
        <v>1313</v>
      </c>
      <c r="D195" s="14" t="s">
        <v>139</v>
      </c>
      <c r="E195" s="32" t="s">
        <v>4357</v>
      </c>
      <c r="F195" s="14">
        <v>3</v>
      </c>
      <c r="G195" s="14" t="s">
        <v>1601</v>
      </c>
      <c r="H195" s="14" t="s">
        <v>441</v>
      </c>
      <c r="I195" s="14"/>
      <c r="J195" s="15" t="s">
        <v>133</v>
      </c>
      <c r="K195" s="15" t="s">
        <v>1314</v>
      </c>
      <c r="L195" s="17" t="s">
        <v>135</v>
      </c>
      <c r="M195" s="17" t="s">
        <v>1315</v>
      </c>
      <c r="N195" s="17" t="s">
        <v>1316</v>
      </c>
      <c r="O195" s="17" t="s">
        <v>84</v>
      </c>
      <c r="P195" t="str">
        <f t="shared" ref="P195:P258" si="3">E195&amp;"中"</f>
        <v>日の出中中</v>
      </c>
    </row>
    <row r="196" spans="1:16" x14ac:dyDescent="0.2">
      <c r="A196" s="12">
        <v>2195</v>
      </c>
      <c r="B196" s="13" t="s">
        <v>1317</v>
      </c>
      <c r="C196" s="13" t="s">
        <v>1318</v>
      </c>
      <c r="D196" s="14" t="s">
        <v>139</v>
      </c>
      <c r="E196" s="32" t="s">
        <v>4357</v>
      </c>
      <c r="F196" s="14">
        <v>3</v>
      </c>
      <c r="G196" s="14" t="s">
        <v>1601</v>
      </c>
      <c r="H196" s="14" t="s">
        <v>441</v>
      </c>
      <c r="I196" s="14"/>
      <c r="J196" s="15" t="s">
        <v>316</v>
      </c>
      <c r="K196" s="15" t="s">
        <v>1049</v>
      </c>
      <c r="L196" s="17" t="s">
        <v>317</v>
      </c>
      <c r="M196" s="17" t="s">
        <v>1050</v>
      </c>
      <c r="N196" s="17" t="s">
        <v>500</v>
      </c>
      <c r="O196" s="17" t="s">
        <v>84</v>
      </c>
      <c r="P196" t="str">
        <f t="shared" si="3"/>
        <v>日の出中中</v>
      </c>
    </row>
    <row r="197" spans="1:16" x14ac:dyDescent="0.2">
      <c r="A197" s="12">
        <v>2196</v>
      </c>
      <c r="B197" s="13" t="s">
        <v>1059</v>
      </c>
      <c r="C197" s="13" t="s">
        <v>1319</v>
      </c>
      <c r="D197" s="14" t="s">
        <v>139</v>
      </c>
      <c r="E197" s="32" t="s">
        <v>4357</v>
      </c>
      <c r="F197" s="14">
        <v>3</v>
      </c>
      <c r="G197" s="14" t="s">
        <v>1601</v>
      </c>
      <c r="H197" s="14" t="s">
        <v>441</v>
      </c>
      <c r="I197" s="14"/>
      <c r="J197" s="24" t="s">
        <v>176</v>
      </c>
      <c r="K197" s="15" t="s">
        <v>1320</v>
      </c>
      <c r="L197" s="17" t="s">
        <v>177</v>
      </c>
      <c r="M197" s="17" t="s">
        <v>1321</v>
      </c>
      <c r="N197" s="17" t="s">
        <v>1322</v>
      </c>
      <c r="O197" s="17" t="s">
        <v>84</v>
      </c>
      <c r="P197" t="str">
        <f t="shared" si="3"/>
        <v>日の出中中</v>
      </c>
    </row>
    <row r="198" spans="1:16" x14ac:dyDescent="0.2">
      <c r="A198" s="12">
        <v>2197</v>
      </c>
      <c r="B198" s="13" t="s">
        <v>1323</v>
      </c>
      <c r="C198" s="13" t="s">
        <v>1324</v>
      </c>
      <c r="D198" s="14" t="s">
        <v>139</v>
      </c>
      <c r="E198" s="32" t="s">
        <v>4357</v>
      </c>
      <c r="F198" s="14">
        <v>3</v>
      </c>
      <c r="G198" s="14" t="s">
        <v>1601</v>
      </c>
      <c r="H198" s="14" t="s">
        <v>441</v>
      </c>
      <c r="I198" s="14"/>
      <c r="J198" s="24" t="s">
        <v>883</v>
      </c>
      <c r="K198" s="15" t="s">
        <v>1325</v>
      </c>
      <c r="L198" s="17" t="s">
        <v>884</v>
      </c>
      <c r="M198" s="17" t="s">
        <v>1326</v>
      </c>
      <c r="N198" s="17" t="s">
        <v>1327</v>
      </c>
      <c r="O198" s="17" t="s">
        <v>84</v>
      </c>
      <c r="P198" t="str">
        <f t="shared" si="3"/>
        <v>日の出中中</v>
      </c>
    </row>
    <row r="199" spans="1:16" x14ac:dyDescent="0.2">
      <c r="A199" s="12">
        <v>2198</v>
      </c>
      <c r="B199" s="13" t="s">
        <v>1328</v>
      </c>
      <c r="C199" s="13" t="s">
        <v>1329</v>
      </c>
      <c r="D199" s="14" t="s">
        <v>139</v>
      </c>
      <c r="E199" s="32" t="s">
        <v>4357</v>
      </c>
      <c r="F199" s="14">
        <v>3</v>
      </c>
      <c r="G199" s="14" t="s">
        <v>1601</v>
      </c>
      <c r="H199" s="14" t="s">
        <v>441</v>
      </c>
      <c r="I199" s="14"/>
      <c r="J199" s="24" t="s">
        <v>1330</v>
      </c>
      <c r="K199" s="15" t="s">
        <v>1036</v>
      </c>
      <c r="L199" s="17" t="s">
        <v>1331</v>
      </c>
      <c r="M199" s="17" t="s">
        <v>1037</v>
      </c>
      <c r="N199" s="17" t="s">
        <v>809</v>
      </c>
      <c r="O199" s="17" t="s">
        <v>84</v>
      </c>
      <c r="P199" t="str">
        <f t="shared" si="3"/>
        <v>日の出中中</v>
      </c>
    </row>
    <row r="200" spans="1:16" x14ac:dyDescent="0.2">
      <c r="A200" s="12">
        <v>2199</v>
      </c>
      <c r="B200" s="13" t="s">
        <v>1175</v>
      </c>
      <c r="C200" s="13" t="s">
        <v>1332</v>
      </c>
      <c r="D200" s="14" t="s">
        <v>139</v>
      </c>
      <c r="E200" s="32" t="s">
        <v>4357</v>
      </c>
      <c r="F200" s="14">
        <v>3</v>
      </c>
      <c r="G200" s="14" t="s">
        <v>1601</v>
      </c>
      <c r="H200" s="14" t="s">
        <v>441</v>
      </c>
      <c r="I200" s="14"/>
      <c r="J200" s="24" t="s">
        <v>275</v>
      </c>
      <c r="K200" s="15" t="s">
        <v>1242</v>
      </c>
      <c r="L200" s="17" t="s">
        <v>276</v>
      </c>
      <c r="M200" s="17" t="s">
        <v>1243</v>
      </c>
      <c r="N200" s="17" t="s">
        <v>940</v>
      </c>
      <c r="O200" s="17" t="s">
        <v>84</v>
      </c>
      <c r="P200" t="str">
        <f t="shared" si="3"/>
        <v>日の出中中</v>
      </c>
    </row>
    <row r="201" spans="1:16" x14ac:dyDescent="0.2">
      <c r="A201" s="12">
        <v>2200</v>
      </c>
      <c r="B201" s="13" t="s">
        <v>2023</v>
      </c>
      <c r="C201" s="13" t="s">
        <v>2342</v>
      </c>
      <c r="D201" s="14" t="s">
        <v>139</v>
      </c>
      <c r="E201" s="32" t="s">
        <v>4357</v>
      </c>
      <c r="F201" s="14">
        <v>2</v>
      </c>
      <c r="G201" s="14" t="s">
        <v>1601</v>
      </c>
      <c r="H201" s="14" t="s">
        <v>1983</v>
      </c>
      <c r="I201" s="14"/>
      <c r="J201" s="24" t="s">
        <v>2024</v>
      </c>
      <c r="K201" s="15" t="s">
        <v>401</v>
      </c>
      <c r="L201" s="17" t="s">
        <v>2025</v>
      </c>
      <c r="M201" s="17" t="s">
        <v>402</v>
      </c>
      <c r="N201" s="17" t="s">
        <v>2253</v>
      </c>
      <c r="O201" s="17" t="s">
        <v>84</v>
      </c>
      <c r="P201" t="str">
        <f t="shared" si="3"/>
        <v>日の出中中</v>
      </c>
    </row>
    <row r="202" spans="1:16" x14ac:dyDescent="0.2">
      <c r="A202" s="12">
        <v>2201</v>
      </c>
      <c r="B202" s="13" t="s">
        <v>2343</v>
      </c>
      <c r="C202" s="13" t="s">
        <v>2126</v>
      </c>
      <c r="D202" s="14" t="s">
        <v>139</v>
      </c>
      <c r="E202" s="32" t="s">
        <v>4357</v>
      </c>
      <c r="F202" s="14">
        <v>2</v>
      </c>
      <c r="G202" s="14" t="s">
        <v>1601</v>
      </c>
      <c r="H202" s="14" t="s">
        <v>1983</v>
      </c>
      <c r="I202" s="14"/>
      <c r="J202" s="24" t="s">
        <v>980</v>
      </c>
      <c r="K202" s="15" t="s">
        <v>982</v>
      </c>
      <c r="L202" s="17" t="s">
        <v>2344</v>
      </c>
      <c r="M202" s="17" t="s">
        <v>984</v>
      </c>
      <c r="N202" s="17" t="s">
        <v>2345</v>
      </c>
      <c r="O202" s="17" t="s">
        <v>84</v>
      </c>
      <c r="P202" t="str">
        <f t="shared" si="3"/>
        <v>日の出中中</v>
      </c>
    </row>
    <row r="203" spans="1:16" x14ac:dyDescent="0.2">
      <c r="A203" s="12">
        <v>2202</v>
      </c>
      <c r="B203" s="13" t="s">
        <v>2346</v>
      </c>
      <c r="C203" s="13" t="s">
        <v>2347</v>
      </c>
      <c r="D203" s="14" t="s">
        <v>139</v>
      </c>
      <c r="E203" s="32" t="s">
        <v>4357</v>
      </c>
      <c r="F203" s="14">
        <v>2</v>
      </c>
      <c r="G203" s="14" t="s">
        <v>1601</v>
      </c>
      <c r="H203" s="14" t="s">
        <v>1983</v>
      </c>
      <c r="I203" s="14"/>
      <c r="J203" s="24" t="s">
        <v>2348</v>
      </c>
      <c r="K203" s="15" t="s">
        <v>2349</v>
      </c>
      <c r="L203" s="17" t="s">
        <v>2350</v>
      </c>
      <c r="M203" s="17" t="s">
        <v>2351</v>
      </c>
      <c r="N203" s="17" t="s">
        <v>2352</v>
      </c>
      <c r="O203" s="17" t="s">
        <v>84</v>
      </c>
      <c r="P203" t="str">
        <f t="shared" si="3"/>
        <v>日の出中中</v>
      </c>
    </row>
    <row r="204" spans="1:16" x14ac:dyDescent="0.2">
      <c r="A204" s="12">
        <v>2203</v>
      </c>
      <c r="B204" s="13" t="s">
        <v>2353</v>
      </c>
      <c r="C204" s="13" t="s">
        <v>2354</v>
      </c>
      <c r="D204" s="14" t="s">
        <v>139</v>
      </c>
      <c r="E204" s="32" t="s">
        <v>4357</v>
      </c>
      <c r="F204" s="14">
        <v>2</v>
      </c>
      <c r="G204" s="14" t="s">
        <v>1601</v>
      </c>
      <c r="H204" s="14" t="s">
        <v>1983</v>
      </c>
      <c r="I204" s="14"/>
      <c r="J204" s="15" t="s">
        <v>2355</v>
      </c>
      <c r="K204" s="15" t="s">
        <v>989</v>
      </c>
      <c r="L204" s="17" t="s">
        <v>2356</v>
      </c>
      <c r="M204" s="17" t="s">
        <v>990</v>
      </c>
      <c r="N204" s="17" t="s">
        <v>2357</v>
      </c>
      <c r="O204" s="17" t="s">
        <v>84</v>
      </c>
      <c r="P204" t="str">
        <f t="shared" si="3"/>
        <v>日の出中中</v>
      </c>
    </row>
    <row r="205" spans="1:16" x14ac:dyDescent="0.2">
      <c r="A205" s="12">
        <v>2204</v>
      </c>
      <c r="B205" s="13" t="s">
        <v>1333</v>
      </c>
      <c r="C205" s="13" t="s">
        <v>1334</v>
      </c>
      <c r="D205" s="14" t="s">
        <v>139</v>
      </c>
      <c r="E205" s="32" t="s">
        <v>4363</v>
      </c>
      <c r="F205" s="14">
        <v>3</v>
      </c>
      <c r="G205" s="14" t="s">
        <v>1601</v>
      </c>
      <c r="H205" s="14" t="s">
        <v>441</v>
      </c>
      <c r="I205" s="14"/>
      <c r="J205" s="15" t="s">
        <v>1335</v>
      </c>
      <c r="K205" s="15" t="s">
        <v>1325</v>
      </c>
      <c r="L205" s="17" t="s">
        <v>1336</v>
      </c>
      <c r="M205" s="17" t="s">
        <v>1326</v>
      </c>
      <c r="N205" s="17" t="s">
        <v>950</v>
      </c>
      <c r="O205" s="17" t="s">
        <v>84</v>
      </c>
      <c r="P205" t="str">
        <f t="shared" si="3"/>
        <v>堀江中中</v>
      </c>
    </row>
    <row r="206" spans="1:16" x14ac:dyDescent="0.2">
      <c r="A206" s="12">
        <v>2205</v>
      </c>
      <c r="B206" s="13" t="s">
        <v>1337</v>
      </c>
      <c r="C206" s="13" t="s">
        <v>1338</v>
      </c>
      <c r="D206" s="14" t="s">
        <v>139</v>
      </c>
      <c r="E206" s="32" t="s">
        <v>4363</v>
      </c>
      <c r="F206" s="14">
        <v>3</v>
      </c>
      <c r="G206" s="14" t="s">
        <v>1601</v>
      </c>
      <c r="H206" s="14" t="s">
        <v>441</v>
      </c>
      <c r="I206" s="14"/>
      <c r="J206" s="15" t="s">
        <v>1339</v>
      </c>
      <c r="K206" s="15" t="s">
        <v>1340</v>
      </c>
      <c r="L206" s="17" t="s">
        <v>1341</v>
      </c>
      <c r="M206" s="17" t="s">
        <v>1342</v>
      </c>
      <c r="N206" s="17" t="s">
        <v>3286</v>
      </c>
      <c r="O206" s="17" t="s">
        <v>84</v>
      </c>
      <c r="P206" t="str">
        <f t="shared" si="3"/>
        <v>堀江中中</v>
      </c>
    </row>
    <row r="207" spans="1:16" x14ac:dyDescent="0.2">
      <c r="A207" s="12">
        <v>2206</v>
      </c>
      <c r="B207" s="13" t="s">
        <v>1376</v>
      </c>
      <c r="C207" s="13" t="s">
        <v>1528</v>
      </c>
      <c r="D207" s="14" t="s">
        <v>139</v>
      </c>
      <c r="E207" s="32" t="s">
        <v>4363</v>
      </c>
      <c r="F207" s="14">
        <v>3</v>
      </c>
      <c r="G207" s="14" t="s">
        <v>1601</v>
      </c>
      <c r="H207" s="14" t="s">
        <v>441</v>
      </c>
      <c r="I207" s="14"/>
      <c r="J207" s="15" t="s">
        <v>1047</v>
      </c>
      <c r="K207" s="15" t="s">
        <v>1157</v>
      </c>
      <c r="L207" s="17" t="s">
        <v>1048</v>
      </c>
      <c r="M207" s="17" t="s">
        <v>1158</v>
      </c>
      <c r="N207" s="17" t="s">
        <v>791</v>
      </c>
      <c r="O207" s="17" t="s">
        <v>84</v>
      </c>
      <c r="P207" t="str">
        <f t="shared" si="3"/>
        <v>堀江中中</v>
      </c>
    </row>
    <row r="208" spans="1:16" x14ac:dyDescent="0.2">
      <c r="A208" s="12">
        <v>2207</v>
      </c>
      <c r="B208" s="13" t="s">
        <v>1343</v>
      </c>
      <c r="C208" s="13" t="s">
        <v>1344</v>
      </c>
      <c r="D208" s="14" t="s">
        <v>139</v>
      </c>
      <c r="E208" s="32" t="s">
        <v>4363</v>
      </c>
      <c r="F208" s="14">
        <v>3</v>
      </c>
      <c r="G208" s="14" t="s">
        <v>1601</v>
      </c>
      <c r="H208" s="14" t="s">
        <v>441</v>
      </c>
      <c r="I208" s="14"/>
      <c r="J208" s="15" t="s">
        <v>1345</v>
      </c>
      <c r="K208" s="15" t="s">
        <v>1346</v>
      </c>
      <c r="L208" s="17" t="s">
        <v>1347</v>
      </c>
      <c r="M208" s="17" t="s">
        <v>1348</v>
      </c>
      <c r="N208" s="17" t="s">
        <v>1087</v>
      </c>
      <c r="O208" s="17" t="s">
        <v>84</v>
      </c>
      <c r="P208" t="str">
        <f t="shared" si="3"/>
        <v>堀江中中</v>
      </c>
    </row>
    <row r="209" spans="1:16" x14ac:dyDescent="0.2">
      <c r="A209" s="12">
        <v>2208</v>
      </c>
      <c r="B209" s="13" t="s">
        <v>1070</v>
      </c>
      <c r="C209" s="13" t="s">
        <v>1349</v>
      </c>
      <c r="D209" s="14" t="s">
        <v>139</v>
      </c>
      <c r="E209" s="32" t="s">
        <v>4363</v>
      </c>
      <c r="F209" s="14">
        <v>3</v>
      </c>
      <c r="G209" s="14" t="s">
        <v>1601</v>
      </c>
      <c r="H209" s="14" t="s">
        <v>441</v>
      </c>
      <c r="I209" s="20"/>
      <c r="J209" s="15" t="s">
        <v>428</v>
      </c>
      <c r="K209" s="15" t="s">
        <v>1350</v>
      </c>
      <c r="L209" s="17" t="s">
        <v>429</v>
      </c>
      <c r="M209" s="17" t="s">
        <v>1351</v>
      </c>
      <c r="N209" s="17" t="s">
        <v>3287</v>
      </c>
      <c r="O209" s="17" t="s">
        <v>84</v>
      </c>
      <c r="P209" t="str">
        <f t="shared" si="3"/>
        <v>堀江中中</v>
      </c>
    </row>
    <row r="210" spans="1:16" x14ac:dyDescent="0.2">
      <c r="A210" s="12">
        <v>2209</v>
      </c>
      <c r="B210" s="22" t="s">
        <v>196</v>
      </c>
      <c r="C210" s="22" t="s">
        <v>1352</v>
      </c>
      <c r="D210" s="14" t="s">
        <v>139</v>
      </c>
      <c r="E210" s="34" t="s">
        <v>4363</v>
      </c>
      <c r="F210" s="23">
        <v>3</v>
      </c>
      <c r="G210" s="14" t="s">
        <v>1601</v>
      </c>
      <c r="H210" s="14" t="s">
        <v>441</v>
      </c>
      <c r="I210" s="23"/>
      <c r="J210" s="21" t="s">
        <v>197</v>
      </c>
      <c r="K210" s="21" t="s">
        <v>532</v>
      </c>
      <c r="L210" s="17" t="s">
        <v>198</v>
      </c>
      <c r="M210" s="17" t="s">
        <v>968</v>
      </c>
      <c r="N210" s="17" t="s">
        <v>2636</v>
      </c>
      <c r="O210" s="17" t="s">
        <v>84</v>
      </c>
      <c r="P210" t="str">
        <f t="shared" si="3"/>
        <v>堀江中中</v>
      </c>
    </row>
    <row r="211" spans="1:16" x14ac:dyDescent="0.2">
      <c r="A211" s="12">
        <v>2210</v>
      </c>
      <c r="B211" s="22" t="s">
        <v>196</v>
      </c>
      <c r="C211" s="22" t="s">
        <v>1280</v>
      </c>
      <c r="D211" s="14" t="s">
        <v>139</v>
      </c>
      <c r="E211" s="34" t="s">
        <v>4363</v>
      </c>
      <c r="F211" s="23">
        <v>3</v>
      </c>
      <c r="G211" s="14" t="s">
        <v>1601</v>
      </c>
      <c r="H211" s="14" t="s">
        <v>441</v>
      </c>
      <c r="I211" s="23"/>
      <c r="J211" s="21" t="s">
        <v>197</v>
      </c>
      <c r="K211" s="21" t="s">
        <v>1196</v>
      </c>
      <c r="L211" s="17" t="s">
        <v>198</v>
      </c>
      <c r="M211" s="17" t="s">
        <v>1004</v>
      </c>
      <c r="N211" s="17" t="s">
        <v>461</v>
      </c>
      <c r="O211" s="17" t="s">
        <v>84</v>
      </c>
      <c r="P211" t="str">
        <f t="shared" si="3"/>
        <v>堀江中中</v>
      </c>
    </row>
    <row r="212" spans="1:16" x14ac:dyDescent="0.2">
      <c r="A212" s="12">
        <v>2211</v>
      </c>
      <c r="B212" s="22" t="s">
        <v>1354</v>
      </c>
      <c r="C212" s="22" t="s">
        <v>1355</v>
      </c>
      <c r="D212" s="14" t="s">
        <v>139</v>
      </c>
      <c r="E212" s="34" t="s">
        <v>4363</v>
      </c>
      <c r="F212" s="23">
        <v>3</v>
      </c>
      <c r="G212" s="35" t="s">
        <v>1601</v>
      </c>
      <c r="H212" s="23" t="s">
        <v>441</v>
      </c>
      <c r="I212" s="23"/>
      <c r="J212" s="21" t="s">
        <v>1356</v>
      </c>
      <c r="K212" s="21" t="s">
        <v>1009</v>
      </c>
      <c r="L212" s="17" t="s">
        <v>1357</v>
      </c>
      <c r="M212" s="17" t="s">
        <v>1010</v>
      </c>
      <c r="N212" s="17" t="s">
        <v>790</v>
      </c>
      <c r="O212" s="17" t="s">
        <v>84</v>
      </c>
      <c r="P212" t="str">
        <f t="shared" si="3"/>
        <v>堀江中中</v>
      </c>
    </row>
    <row r="213" spans="1:16" x14ac:dyDescent="0.2">
      <c r="A213" s="12">
        <v>2212</v>
      </c>
      <c r="B213" s="22" t="s">
        <v>1358</v>
      </c>
      <c r="C213" s="22" t="s">
        <v>1359</v>
      </c>
      <c r="D213" s="14" t="s">
        <v>139</v>
      </c>
      <c r="E213" s="34" t="s">
        <v>4363</v>
      </c>
      <c r="F213" s="23">
        <v>3</v>
      </c>
      <c r="G213" s="35" t="s">
        <v>1601</v>
      </c>
      <c r="H213" s="23" t="s">
        <v>441</v>
      </c>
      <c r="I213" s="23"/>
      <c r="J213" s="21" t="s">
        <v>182</v>
      </c>
      <c r="K213" s="21" t="s">
        <v>966</v>
      </c>
      <c r="L213" s="17" t="s">
        <v>184</v>
      </c>
      <c r="M213" s="17" t="s">
        <v>967</v>
      </c>
      <c r="N213" s="17" t="s">
        <v>752</v>
      </c>
      <c r="O213" s="17" t="s">
        <v>84</v>
      </c>
      <c r="P213" t="str">
        <f t="shared" si="3"/>
        <v>堀江中中</v>
      </c>
    </row>
    <row r="214" spans="1:16" x14ac:dyDescent="0.2">
      <c r="A214" s="12">
        <v>2213</v>
      </c>
      <c r="B214" s="22" t="s">
        <v>1360</v>
      </c>
      <c r="C214" s="22" t="s">
        <v>1361</v>
      </c>
      <c r="D214" s="14" t="s">
        <v>139</v>
      </c>
      <c r="E214" s="34" t="s">
        <v>4363</v>
      </c>
      <c r="F214" s="23">
        <v>3</v>
      </c>
      <c r="G214" s="35" t="s">
        <v>1601</v>
      </c>
      <c r="H214" s="23" t="s">
        <v>441</v>
      </c>
      <c r="I214" s="23"/>
      <c r="J214" s="21" t="s">
        <v>1362</v>
      </c>
      <c r="K214" s="21" t="s">
        <v>1363</v>
      </c>
      <c r="L214" s="17" t="s">
        <v>1364</v>
      </c>
      <c r="M214" s="17" t="s">
        <v>1365</v>
      </c>
      <c r="N214" s="17" t="s">
        <v>1207</v>
      </c>
      <c r="O214" s="17" t="s">
        <v>84</v>
      </c>
      <c r="P214" t="str">
        <f t="shared" si="3"/>
        <v>堀江中中</v>
      </c>
    </row>
    <row r="215" spans="1:16" x14ac:dyDescent="0.2">
      <c r="A215" s="12">
        <v>2214</v>
      </c>
      <c r="B215" s="22" t="s">
        <v>2077</v>
      </c>
      <c r="C215" s="22" t="s">
        <v>2078</v>
      </c>
      <c r="D215" s="14" t="s">
        <v>139</v>
      </c>
      <c r="E215" s="34" t="s">
        <v>4363</v>
      </c>
      <c r="F215" s="23">
        <v>2</v>
      </c>
      <c r="G215" s="35" t="s">
        <v>1601</v>
      </c>
      <c r="H215" s="23" t="s">
        <v>441</v>
      </c>
      <c r="I215" s="23"/>
      <c r="J215" s="21" t="s">
        <v>2079</v>
      </c>
      <c r="K215" s="21" t="s">
        <v>2080</v>
      </c>
      <c r="L215" s="17" t="s">
        <v>2081</v>
      </c>
      <c r="M215" s="17" t="s">
        <v>2082</v>
      </c>
      <c r="N215" s="17" t="s">
        <v>1775</v>
      </c>
      <c r="O215" s="17" t="s">
        <v>84</v>
      </c>
      <c r="P215" t="str">
        <f t="shared" si="3"/>
        <v>堀江中中</v>
      </c>
    </row>
    <row r="216" spans="1:16" x14ac:dyDescent="0.2">
      <c r="A216" s="12">
        <v>2215</v>
      </c>
      <c r="B216" s="22" t="s">
        <v>2083</v>
      </c>
      <c r="C216" s="22" t="s">
        <v>2084</v>
      </c>
      <c r="D216" s="14" t="s">
        <v>139</v>
      </c>
      <c r="E216" s="34" t="s">
        <v>4363</v>
      </c>
      <c r="F216" s="23">
        <v>2</v>
      </c>
      <c r="G216" s="35" t="s">
        <v>1601</v>
      </c>
      <c r="H216" s="23" t="s">
        <v>441</v>
      </c>
      <c r="I216" s="23"/>
      <c r="J216" s="21" t="s">
        <v>2085</v>
      </c>
      <c r="K216" s="21" t="s">
        <v>2086</v>
      </c>
      <c r="L216" s="17" t="s">
        <v>3288</v>
      </c>
      <c r="M216" s="17" t="s">
        <v>2087</v>
      </c>
      <c r="N216" s="17" t="s">
        <v>2088</v>
      </c>
      <c r="O216" s="17" t="s">
        <v>2089</v>
      </c>
      <c r="P216" t="str">
        <f t="shared" si="3"/>
        <v>堀江中中</v>
      </c>
    </row>
    <row r="217" spans="1:16" x14ac:dyDescent="0.2">
      <c r="A217" s="12">
        <v>2216</v>
      </c>
      <c r="B217" s="22" t="s">
        <v>2090</v>
      </c>
      <c r="C217" s="22" t="s">
        <v>2091</v>
      </c>
      <c r="D217" s="14" t="s">
        <v>139</v>
      </c>
      <c r="E217" s="34" t="s">
        <v>4363</v>
      </c>
      <c r="F217" s="23">
        <v>2</v>
      </c>
      <c r="G217" s="14" t="s">
        <v>1601</v>
      </c>
      <c r="H217" s="14" t="s">
        <v>441</v>
      </c>
      <c r="I217" s="23"/>
      <c r="J217" s="21" t="s">
        <v>403</v>
      </c>
      <c r="K217" s="21" t="s">
        <v>2092</v>
      </c>
      <c r="L217" s="17" t="s">
        <v>375</v>
      </c>
      <c r="M217" s="17" t="s">
        <v>2093</v>
      </c>
      <c r="N217" s="17" t="s">
        <v>1792</v>
      </c>
      <c r="O217" s="17" t="s">
        <v>84</v>
      </c>
      <c r="P217" t="str">
        <f t="shared" si="3"/>
        <v>堀江中中</v>
      </c>
    </row>
    <row r="218" spans="1:16" x14ac:dyDescent="0.2">
      <c r="A218" s="12">
        <v>2217</v>
      </c>
      <c r="B218" s="13" t="s">
        <v>2094</v>
      </c>
      <c r="C218" s="13" t="s">
        <v>2095</v>
      </c>
      <c r="D218" s="14" t="s">
        <v>139</v>
      </c>
      <c r="E218" s="32" t="s">
        <v>4363</v>
      </c>
      <c r="F218" s="14">
        <v>2</v>
      </c>
      <c r="G218" s="14" t="s">
        <v>1601</v>
      </c>
      <c r="H218" s="14" t="s">
        <v>441</v>
      </c>
      <c r="I218" s="14"/>
      <c r="J218" s="15" t="s">
        <v>953</v>
      </c>
      <c r="K218" s="15" t="s">
        <v>744</v>
      </c>
      <c r="L218" s="17" t="s">
        <v>954</v>
      </c>
      <c r="M218" s="17" t="s">
        <v>745</v>
      </c>
      <c r="N218" s="17" t="s">
        <v>2096</v>
      </c>
      <c r="O218" s="17" t="s">
        <v>84</v>
      </c>
      <c r="P218" t="str">
        <f t="shared" si="3"/>
        <v>堀江中中</v>
      </c>
    </row>
    <row r="219" spans="1:16" x14ac:dyDescent="0.2">
      <c r="A219" s="12">
        <v>2218</v>
      </c>
      <c r="B219" s="13" t="s">
        <v>2097</v>
      </c>
      <c r="C219" s="13" t="s">
        <v>2098</v>
      </c>
      <c r="D219" s="14" t="s">
        <v>139</v>
      </c>
      <c r="E219" s="32" t="s">
        <v>4363</v>
      </c>
      <c r="F219" s="14">
        <v>2</v>
      </c>
      <c r="G219" s="14" t="s">
        <v>1601</v>
      </c>
      <c r="H219" s="14" t="s">
        <v>441</v>
      </c>
      <c r="I219" s="14"/>
      <c r="J219" s="15" t="s">
        <v>2099</v>
      </c>
      <c r="K219" s="15" t="s">
        <v>2100</v>
      </c>
      <c r="L219" s="17" t="s">
        <v>2101</v>
      </c>
      <c r="M219" s="17" t="s">
        <v>2102</v>
      </c>
      <c r="N219" s="17" t="s">
        <v>1792</v>
      </c>
      <c r="O219" s="17" t="s">
        <v>84</v>
      </c>
      <c r="P219" t="str">
        <f t="shared" si="3"/>
        <v>堀江中中</v>
      </c>
    </row>
    <row r="220" spans="1:16" x14ac:dyDescent="0.2">
      <c r="A220" s="12">
        <v>2219</v>
      </c>
      <c r="B220" s="13" t="s">
        <v>2103</v>
      </c>
      <c r="C220" s="13" t="s">
        <v>2104</v>
      </c>
      <c r="D220" s="14" t="s">
        <v>139</v>
      </c>
      <c r="E220" s="32" t="s">
        <v>4363</v>
      </c>
      <c r="F220" s="14">
        <v>2</v>
      </c>
      <c r="G220" s="14" t="s">
        <v>1601</v>
      </c>
      <c r="H220" s="14" t="s">
        <v>441</v>
      </c>
      <c r="I220" s="14"/>
      <c r="J220" s="15" t="s">
        <v>1362</v>
      </c>
      <c r="K220" s="15" t="s">
        <v>989</v>
      </c>
      <c r="L220" s="17" t="s">
        <v>1364</v>
      </c>
      <c r="M220" s="17" t="s">
        <v>990</v>
      </c>
      <c r="N220" s="17" t="s">
        <v>1924</v>
      </c>
      <c r="O220" s="17" t="s">
        <v>84</v>
      </c>
      <c r="P220" t="str">
        <f t="shared" si="3"/>
        <v>堀江中中</v>
      </c>
    </row>
    <row r="221" spans="1:16" x14ac:dyDescent="0.2">
      <c r="A221" s="12">
        <v>2220</v>
      </c>
      <c r="B221" s="13" t="s">
        <v>2105</v>
      </c>
      <c r="C221" s="13" t="s">
        <v>2106</v>
      </c>
      <c r="D221" s="14" t="s">
        <v>139</v>
      </c>
      <c r="E221" s="32" t="s">
        <v>4363</v>
      </c>
      <c r="F221" s="14">
        <v>2</v>
      </c>
      <c r="G221" s="14" t="s">
        <v>1601</v>
      </c>
      <c r="H221" s="14" t="s">
        <v>441</v>
      </c>
      <c r="I221" s="14"/>
      <c r="J221" s="15" t="s">
        <v>2107</v>
      </c>
      <c r="K221" s="15" t="s">
        <v>1262</v>
      </c>
      <c r="L221" s="17" t="s">
        <v>2108</v>
      </c>
      <c r="M221" s="17" t="s">
        <v>1263</v>
      </c>
      <c r="N221" s="17" t="s">
        <v>2109</v>
      </c>
      <c r="O221" s="17" t="s">
        <v>84</v>
      </c>
      <c r="P221" t="str">
        <f t="shared" si="3"/>
        <v>堀江中中</v>
      </c>
    </row>
    <row r="222" spans="1:16" x14ac:dyDescent="0.2">
      <c r="A222" s="12">
        <v>2221</v>
      </c>
      <c r="B222" s="13" t="s">
        <v>3322</v>
      </c>
      <c r="C222" s="13" t="s">
        <v>3323</v>
      </c>
      <c r="D222" s="14" t="s">
        <v>139</v>
      </c>
      <c r="E222" s="32" t="s">
        <v>4354</v>
      </c>
      <c r="F222" s="14">
        <v>2</v>
      </c>
      <c r="G222" s="14" t="s">
        <v>3324</v>
      </c>
      <c r="H222" s="14" t="s">
        <v>441</v>
      </c>
      <c r="I222" s="14"/>
      <c r="J222" s="15" t="s">
        <v>3325</v>
      </c>
      <c r="K222" s="15" t="s">
        <v>1666</v>
      </c>
      <c r="L222" s="17" t="s">
        <v>3326</v>
      </c>
      <c r="M222" s="17" t="s">
        <v>1668</v>
      </c>
      <c r="N222" s="17" t="s">
        <v>3270</v>
      </c>
      <c r="O222" s="17" t="s">
        <v>84</v>
      </c>
      <c r="P222" t="str">
        <f t="shared" si="3"/>
        <v>大洲中中</v>
      </c>
    </row>
    <row r="223" spans="1:16" x14ac:dyDescent="0.2">
      <c r="A223" s="12">
        <v>2222</v>
      </c>
      <c r="B223" s="13" t="s">
        <v>3327</v>
      </c>
      <c r="C223" s="13" t="s">
        <v>3328</v>
      </c>
      <c r="D223" s="14" t="s">
        <v>139</v>
      </c>
      <c r="E223" s="32" t="s">
        <v>4347</v>
      </c>
      <c r="F223" s="14">
        <v>2</v>
      </c>
      <c r="G223" s="14" t="s">
        <v>3329</v>
      </c>
      <c r="H223" s="14" t="s">
        <v>441</v>
      </c>
      <c r="I223" s="14"/>
      <c r="J223" s="15" t="s">
        <v>2158</v>
      </c>
      <c r="K223" s="15" t="s">
        <v>3330</v>
      </c>
      <c r="L223" s="17" t="s">
        <v>2160</v>
      </c>
      <c r="M223" s="17" t="s">
        <v>3331</v>
      </c>
      <c r="N223" s="17" t="s">
        <v>3332</v>
      </c>
      <c r="O223" s="17" t="s">
        <v>84</v>
      </c>
      <c r="P223" t="str">
        <f t="shared" si="3"/>
        <v>市川五中中</v>
      </c>
    </row>
    <row r="224" spans="1:16" x14ac:dyDescent="0.2">
      <c r="A224" s="12">
        <v>2223</v>
      </c>
      <c r="B224" s="13" t="s">
        <v>3333</v>
      </c>
      <c r="C224" s="13" t="s">
        <v>3334</v>
      </c>
      <c r="D224" s="14" t="s">
        <v>139</v>
      </c>
      <c r="E224" s="32" t="s">
        <v>4343</v>
      </c>
      <c r="F224" s="14">
        <v>1</v>
      </c>
      <c r="G224" s="14" t="s">
        <v>3316</v>
      </c>
      <c r="H224" s="14" t="s">
        <v>441</v>
      </c>
      <c r="I224" s="14"/>
      <c r="J224" s="15" t="s">
        <v>3335</v>
      </c>
      <c r="K224" s="15" t="s">
        <v>131</v>
      </c>
      <c r="L224" s="17" t="s">
        <v>3336</v>
      </c>
      <c r="M224" s="17" t="s">
        <v>132</v>
      </c>
      <c r="N224" s="17" t="s">
        <v>3337</v>
      </c>
      <c r="O224" s="17" t="s">
        <v>84</v>
      </c>
      <c r="P224" t="str">
        <f t="shared" si="3"/>
        <v>浦安中中</v>
      </c>
    </row>
    <row r="225" spans="1:16" x14ac:dyDescent="0.2">
      <c r="A225" s="12">
        <v>2224</v>
      </c>
      <c r="B225" s="13" t="s">
        <v>3338</v>
      </c>
      <c r="C225" s="13" t="s">
        <v>3339</v>
      </c>
      <c r="D225" s="14" t="s">
        <v>139</v>
      </c>
      <c r="E225" s="32" t="s">
        <v>4343</v>
      </c>
      <c r="F225" s="14">
        <v>1</v>
      </c>
      <c r="G225" s="14" t="s">
        <v>3316</v>
      </c>
      <c r="H225" s="14" t="s">
        <v>441</v>
      </c>
      <c r="I225" s="14"/>
      <c r="J225" s="15" t="s">
        <v>3340</v>
      </c>
      <c r="K225" s="15" t="s">
        <v>903</v>
      </c>
      <c r="L225" s="17" t="s">
        <v>3341</v>
      </c>
      <c r="M225" s="17" t="s">
        <v>905</v>
      </c>
      <c r="N225" s="17" t="s">
        <v>3342</v>
      </c>
      <c r="O225" s="17" t="s">
        <v>84</v>
      </c>
      <c r="P225" t="str">
        <f t="shared" si="3"/>
        <v>浦安中中</v>
      </c>
    </row>
    <row r="226" spans="1:16" x14ac:dyDescent="0.2">
      <c r="A226" s="12">
        <v>2225</v>
      </c>
      <c r="B226" s="13" t="s">
        <v>3343</v>
      </c>
      <c r="C226" s="13" t="s">
        <v>3344</v>
      </c>
      <c r="D226" s="14" t="s">
        <v>139</v>
      </c>
      <c r="E226" s="32" t="s">
        <v>4343</v>
      </c>
      <c r="F226" s="14">
        <v>1</v>
      </c>
      <c r="G226" s="14" t="s">
        <v>3316</v>
      </c>
      <c r="H226" s="14" t="s">
        <v>441</v>
      </c>
      <c r="I226" s="14"/>
      <c r="J226" s="15" t="s">
        <v>1670</v>
      </c>
      <c r="K226" s="15" t="s">
        <v>1022</v>
      </c>
      <c r="L226" s="17" t="s">
        <v>1671</v>
      </c>
      <c r="M226" s="17" t="s">
        <v>1023</v>
      </c>
      <c r="N226" s="17" t="s">
        <v>3345</v>
      </c>
      <c r="O226" s="17" t="s">
        <v>84</v>
      </c>
      <c r="P226" t="str">
        <f t="shared" si="3"/>
        <v>浦安中中</v>
      </c>
    </row>
    <row r="227" spans="1:16" x14ac:dyDescent="0.2">
      <c r="A227" s="12">
        <v>2226</v>
      </c>
      <c r="B227" s="13" t="s">
        <v>3346</v>
      </c>
      <c r="C227" s="13" t="s">
        <v>3347</v>
      </c>
      <c r="D227" s="14" t="s">
        <v>139</v>
      </c>
      <c r="E227" s="32" t="s">
        <v>4343</v>
      </c>
      <c r="F227" s="14">
        <v>2</v>
      </c>
      <c r="G227" s="14" t="s">
        <v>3316</v>
      </c>
      <c r="H227" s="14">
        <v>2242</v>
      </c>
      <c r="I227" s="14"/>
      <c r="J227" s="15" t="s">
        <v>172</v>
      </c>
      <c r="K227" s="15" t="s">
        <v>1084</v>
      </c>
      <c r="L227" s="17" t="s">
        <v>173</v>
      </c>
      <c r="M227" s="17" t="s">
        <v>1086</v>
      </c>
      <c r="N227" s="17" t="s">
        <v>3348</v>
      </c>
      <c r="O227" s="17" t="s">
        <v>84</v>
      </c>
      <c r="P227" t="str">
        <f t="shared" si="3"/>
        <v>浦安中中</v>
      </c>
    </row>
    <row r="228" spans="1:16" x14ac:dyDescent="0.2">
      <c r="A228" s="12">
        <v>2227</v>
      </c>
      <c r="B228" s="13" t="s">
        <v>3349</v>
      </c>
      <c r="C228" s="13" t="s">
        <v>3350</v>
      </c>
      <c r="D228" s="14" t="s">
        <v>139</v>
      </c>
      <c r="E228" s="32" t="s">
        <v>4350</v>
      </c>
      <c r="F228" s="14">
        <v>1</v>
      </c>
      <c r="G228" s="14" t="s">
        <v>3351</v>
      </c>
      <c r="H228" s="14" t="s">
        <v>441</v>
      </c>
      <c r="I228" s="14"/>
      <c r="J228" s="15" t="s">
        <v>381</v>
      </c>
      <c r="K228" s="15" t="s">
        <v>3352</v>
      </c>
      <c r="L228" s="17" t="s">
        <v>382</v>
      </c>
      <c r="M228" s="17" t="s">
        <v>3353</v>
      </c>
      <c r="N228" s="17" t="s">
        <v>3354</v>
      </c>
      <c r="O228" s="17" t="s">
        <v>84</v>
      </c>
      <c r="P228" t="str">
        <f t="shared" si="3"/>
        <v>市川二中中</v>
      </c>
    </row>
    <row r="229" spans="1:16" x14ac:dyDescent="0.2">
      <c r="A229" s="12">
        <v>2228</v>
      </c>
      <c r="B229" s="13" t="s">
        <v>3355</v>
      </c>
      <c r="C229" s="13" t="s">
        <v>3356</v>
      </c>
      <c r="D229" s="14" t="s">
        <v>139</v>
      </c>
      <c r="E229" s="32" t="s">
        <v>4350</v>
      </c>
      <c r="F229" s="14">
        <v>1</v>
      </c>
      <c r="G229" s="14" t="s">
        <v>3351</v>
      </c>
      <c r="H229" s="14" t="s">
        <v>441</v>
      </c>
      <c r="I229" s="14"/>
      <c r="J229" s="15" t="s">
        <v>840</v>
      </c>
      <c r="K229" s="15" t="s">
        <v>3357</v>
      </c>
      <c r="L229" s="17" t="s">
        <v>842</v>
      </c>
      <c r="M229" s="17" t="s">
        <v>3358</v>
      </c>
      <c r="N229" s="17" t="s">
        <v>3359</v>
      </c>
      <c r="O229" s="17" t="s">
        <v>84</v>
      </c>
      <c r="P229" t="str">
        <f t="shared" si="3"/>
        <v>市川二中中</v>
      </c>
    </row>
    <row r="230" spans="1:16" x14ac:dyDescent="0.2">
      <c r="A230" s="12">
        <v>2229</v>
      </c>
      <c r="B230" s="13" t="s">
        <v>3360</v>
      </c>
      <c r="C230" s="13" t="s">
        <v>3361</v>
      </c>
      <c r="D230" s="14" t="s">
        <v>139</v>
      </c>
      <c r="E230" s="32" t="s">
        <v>4350</v>
      </c>
      <c r="F230" s="14">
        <v>1</v>
      </c>
      <c r="G230" s="14" t="s">
        <v>3351</v>
      </c>
      <c r="H230" s="14" t="s">
        <v>441</v>
      </c>
      <c r="I230" s="14"/>
      <c r="J230" s="15" t="s">
        <v>249</v>
      </c>
      <c r="K230" s="15" t="s">
        <v>3362</v>
      </c>
      <c r="L230" s="17" t="s">
        <v>250</v>
      </c>
      <c r="M230" s="17" t="s">
        <v>3363</v>
      </c>
      <c r="N230" s="17" t="s">
        <v>3364</v>
      </c>
      <c r="O230" s="17" t="s">
        <v>84</v>
      </c>
      <c r="P230" t="str">
        <f t="shared" si="3"/>
        <v>市川二中中</v>
      </c>
    </row>
    <row r="231" spans="1:16" x14ac:dyDescent="0.2">
      <c r="A231" s="12">
        <v>2230</v>
      </c>
      <c r="B231" s="13" t="s">
        <v>3365</v>
      </c>
      <c r="C231" s="13" t="s">
        <v>1176</v>
      </c>
      <c r="D231" s="14" t="s">
        <v>139</v>
      </c>
      <c r="E231" s="32" t="s">
        <v>4350</v>
      </c>
      <c r="F231" s="14">
        <v>1</v>
      </c>
      <c r="G231" s="14" t="s">
        <v>3351</v>
      </c>
      <c r="H231" s="14" t="s">
        <v>441</v>
      </c>
      <c r="I231" s="14"/>
      <c r="J231" s="15" t="s">
        <v>3366</v>
      </c>
      <c r="K231" s="15" t="s">
        <v>656</v>
      </c>
      <c r="L231" s="17" t="s">
        <v>3367</v>
      </c>
      <c r="M231" s="17" t="s">
        <v>994</v>
      </c>
      <c r="N231" s="17" t="s">
        <v>3368</v>
      </c>
      <c r="O231" s="17" t="s">
        <v>84</v>
      </c>
      <c r="P231" t="str">
        <f t="shared" si="3"/>
        <v>市川二中中</v>
      </c>
    </row>
    <row r="232" spans="1:16" x14ac:dyDescent="0.2">
      <c r="A232" s="12">
        <v>2231</v>
      </c>
      <c r="B232" s="13" t="s">
        <v>3369</v>
      </c>
      <c r="C232" s="13" t="s">
        <v>3370</v>
      </c>
      <c r="D232" s="14" t="s">
        <v>139</v>
      </c>
      <c r="E232" s="32" t="s">
        <v>4350</v>
      </c>
      <c r="F232" s="14">
        <v>1</v>
      </c>
      <c r="G232" s="14" t="s">
        <v>3351</v>
      </c>
      <c r="H232" s="14" t="s">
        <v>441</v>
      </c>
      <c r="I232" s="14"/>
      <c r="J232" s="15" t="s">
        <v>3371</v>
      </c>
      <c r="K232" s="15" t="s">
        <v>3372</v>
      </c>
      <c r="L232" s="17" t="s">
        <v>3373</v>
      </c>
      <c r="M232" s="17" t="s">
        <v>3374</v>
      </c>
      <c r="N232" s="17" t="s">
        <v>3375</v>
      </c>
      <c r="O232" s="17" t="s">
        <v>84</v>
      </c>
      <c r="P232" t="str">
        <f t="shared" si="3"/>
        <v>市川二中中</v>
      </c>
    </row>
    <row r="233" spans="1:16" x14ac:dyDescent="0.2">
      <c r="A233" s="12">
        <v>2232</v>
      </c>
      <c r="B233" s="13" t="s">
        <v>3376</v>
      </c>
      <c r="C233" s="13" t="s">
        <v>3377</v>
      </c>
      <c r="D233" s="14" t="s">
        <v>139</v>
      </c>
      <c r="E233" s="32" t="s">
        <v>4350</v>
      </c>
      <c r="F233" s="14">
        <v>2</v>
      </c>
      <c r="G233" s="14" t="s">
        <v>3351</v>
      </c>
      <c r="H233" s="14" t="s">
        <v>441</v>
      </c>
      <c r="I233" s="14"/>
      <c r="J233" s="15" t="s">
        <v>3378</v>
      </c>
      <c r="K233" s="15" t="s">
        <v>3379</v>
      </c>
      <c r="L233" s="17" t="s">
        <v>3380</v>
      </c>
      <c r="M233" s="17" t="s">
        <v>3381</v>
      </c>
      <c r="N233" s="17" t="s">
        <v>2019</v>
      </c>
      <c r="O233" s="17" t="s">
        <v>3382</v>
      </c>
      <c r="P233" t="str">
        <f t="shared" si="3"/>
        <v>市川二中中</v>
      </c>
    </row>
    <row r="234" spans="1:16" x14ac:dyDescent="0.2">
      <c r="A234" s="12">
        <v>2233</v>
      </c>
      <c r="B234" s="13" t="s">
        <v>3383</v>
      </c>
      <c r="C234" s="13" t="s">
        <v>3384</v>
      </c>
      <c r="D234" s="14" t="s">
        <v>139</v>
      </c>
      <c r="E234" s="32" t="s">
        <v>4345</v>
      </c>
      <c r="F234" s="14">
        <v>1</v>
      </c>
      <c r="G234" s="14" t="s">
        <v>3351</v>
      </c>
      <c r="H234" s="14" t="s">
        <v>441</v>
      </c>
      <c r="I234" s="14"/>
      <c r="J234" s="15" t="s">
        <v>273</v>
      </c>
      <c r="K234" s="15" t="s">
        <v>3385</v>
      </c>
      <c r="L234" s="17" t="s">
        <v>274</v>
      </c>
      <c r="M234" s="17" t="s">
        <v>3386</v>
      </c>
      <c r="N234" s="17" t="s">
        <v>3387</v>
      </c>
      <c r="O234" s="17" t="s">
        <v>84</v>
      </c>
      <c r="P234" t="str">
        <f t="shared" si="3"/>
        <v>高洲中中</v>
      </c>
    </row>
    <row r="235" spans="1:16" x14ac:dyDescent="0.2">
      <c r="A235" s="12">
        <v>2234</v>
      </c>
      <c r="B235" s="13" t="s">
        <v>3388</v>
      </c>
      <c r="C235" s="13" t="s">
        <v>3389</v>
      </c>
      <c r="D235" s="14" t="s">
        <v>139</v>
      </c>
      <c r="E235" s="32" t="s">
        <v>4345</v>
      </c>
      <c r="F235" s="14">
        <v>1</v>
      </c>
      <c r="G235" s="14" t="s">
        <v>3351</v>
      </c>
      <c r="H235" s="14" t="s">
        <v>441</v>
      </c>
      <c r="I235" s="14"/>
      <c r="J235" s="15" t="s">
        <v>3390</v>
      </c>
      <c r="K235" s="15" t="s">
        <v>3391</v>
      </c>
      <c r="L235" s="17" t="s">
        <v>3392</v>
      </c>
      <c r="M235" s="17" t="s">
        <v>3393</v>
      </c>
      <c r="N235" s="17" t="s">
        <v>3394</v>
      </c>
      <c r="O235" s="17" t="s">
        <v>84</v>
      </c>
      <c r="P235" t="str">
        <f t="shared" si="3"/>
        <v>高洲中中</v>
      </c>
    </row>
    <row r="236" spans="1:16" x14ac:dyDescent="0.2">
      <c r="A236" s="12">
        <v>2235</v>
      </c>
      <c r="B236" s="13" t="s">
        <v>3395</v>
      </c>
      <c r="C236" s="13" t="s">
        <v>3396</v>
      </c>
      <c r="D236" s="14" t="s">
        <v>139</v>
      </c>
      <c r="E236" s="32" t="s">
        <v>4345</v>
      </c>
      <c r="F236" s="14">
        <v>1</v>
      </c>
      <c r="G236" s="14" t="s">
        <v>3351</v>
      </c>
      <c r="H236" s="14" t="s">
        <v>441</v>
      </c>
      <c r="I236" s="14"/>
      <c r="J236" s="15" t="s">
        <v>3397</v>
      </c>
      <c r="K236" s="15" t="s">
        <v>1061</v>
      </c>
      <c r="L236" s="17" t="s">
        <v>3398</v>
      </c>
      <c r="M236" s="17" t="s">
        <v>1062</v>
      </c>
      <c r="N236" s="17" t="s">
        <v>3399</v>
      </c>
      <c r="O236" s="17" t="s">
        <v>84</v>
      </c>
      <c r="P236" t="str">
        <f t="shared" si="3"/>
        <v>高洲中中</v>
      </c>
    </row>
    <row r="237" spans="1:16" x14ac:dyDescent="0.2">
      <c r="A237" s="12">
        <v>2236</v>
      </c>
      <c r="B237" s="13" t="s">
        <v>3400</v>
      </c>
      <c r="C237" s="13" t="s">
        <v>2207</v>
      </c>
      <c r="D237" s="14" t="s">
        <v>139</v>
      </c>
      <c r="E237" s="32" t="s">
        <v>4344</v>
      </c>
      <c r="F237" s="14">
        <v>1</v>
      </c>
      <c r="G237" s="14" t="s">
        <v>3351</v>
      </c>
      <c r="H237" s="14" t="s">
        <v>441</v>
      </c>
      <c r="I237" s="14"/>
      <c r="J237" s="15" t="s">
        <v>3401</v>
      </c>
      <c r="K237" s="15" t="s">
        <v>3402</v>
      </c>
      <c r="L237" s="17" t="s">
        <v>3403</v>
      </c>
      <c r="M237" s="17" t="s">
        <v>3404</v>
      </c>
      <c r="N237" s="17" t="s">
        <v>3405</v>
      </c>
      <c r="O237" s="17" t="s">
        <v>84</v>
      </c>
      <c r="P237" t="str">
        <f t="shared" si="3"/>
        <v>下貝塚中中</v>
      </c>
    </row>
    <row r="238" spans="1:16" x14ac:dyDescent="0.2">
      <c r="A238" s="12">
        <v>2237</v>
      </c>
      <c r="B238" s="13" t="s">
        <v>3406</v>
      </c>
      <c r="C238" s="13" t="s">
        <v>3407</v>
      </c>
      <c r="D238" s="14" t="s">
        <v>139</v>
      </c>
      <c r="E238" s="32" t="s">
        <v>4344</v>
      </c>
      <c r="F238" s="14">
        <v>1</v>
      </c>
      <c r="G238" s="14" t="s">
        <v>3351</v>
      </c>
      <c r="H238" s="14" t="s">
        <v>441</v>
      </c>
      <c r="I238" s="14"/>
      <c r="J238" s="15" t="s">
        <v>3408</v>
      </c>
      <c r="K238" s="15" t="s">
        <v>3409</v>
      </c>
      <c r="L238" s="17" t="s">
        <v>3410</v>
      </c>
      <c r="M238" s="17" t="s">
        <v>3411</v>
      </c>
      <c r="N238" s="17" t="s">
        <v>3412</v>
      </c>
      <c r="O238" s="17" t="s">
        <v>84</v>
      </c>
      <c r="P238" t="str">
        <f t="shared" si="3"/>
        <v>下貝塚中中</v>
      </c>
    </row>
    <row r="239" spans="1:16" x14ac:dyDescent="0.2">
      <c r="A239" s="12">
        <v>2238</v>
      </c>
      <c r="B239" s="13" t="s">
        <v>3413</v>
      </c>
      <c r="C239" s="13" t="s">
        <v>3414</v>
      </c>
      <c r="D239" s="14" t="s">
        <v>139</v>
      </c>
      <c r="E239" s="32" t="s">
        <v>4344</v>
      </c>
      <c r="F239" s="14">
        <v>1</v>
      </c>
      <c r="G239" s="14" t="s">
        <v>3351</v>
      </c>
      <c r="H239" s="14" t="s">
        <v>441</v>
      </c>
      <c r="I239" s="14"/>
      <c r="J239" s="15" t="s">
        <v>3415</v>
      </c>
      <c r="K239" s="15" t="s">
        <v>3416</v>
      </c>
      <c r="L239" s="17" t="s">
        <v>3417</v>
      </c>
      <c r="M239" s="17" t="s">
        <v>3418</v>
      </c>
      <c r="N239" s="17" t="s">
        <v>3419</v>
      </c>
      <c r="O239" s="17" t="s">
        <v>84</v>
      </c>
      <c r="P239" t="str">
        <f t="shared" si="3"/>
        <v>下貝塚中中</v>
      </c>
    </row>
    <row r="240" spans="1:16" x14ac:dyDescent="0.2">
      <c r="A240" s="12">
        <v>2239</v>
      </c>
      <c r="B240" s="13" t="s">
        <v>3420</v>
      </c>
      <c r="C240" s="13" t="s">
        <v>3421</v>
      </c>
      <c r="D240" s="14" t="s">
        <v>139</v>
      </c>
      <c r="E240" s="32" t="s">
        <v>4344</v>
      </c>
      <c r="F240" s="14">
        <v>1</v>
      </c>
      <c r="G240" s="14" t="s">
        <v>3351</v>
      </c>
      <c r="H240" s="14" t="s">
        <v>441</v>
      </c>
      <c r="I240" s="14"/>
      <c r="J240" s="15" t="s">
        <v>3422</v>
      </c>
      <c r="K240" s="15" t="s">
        <v>3423</v>
      </c>
      <c r="L240" s="17" t="s">
        <v>3424</v>
      </c>
      <c r="M240" s="17" t="s">
        <v>3425</v>
      </c>
      <c r="N240" s="17" t="s">
        <v>3426</v>
      </c>
      <c r="O240" s="17" t="s">
        <v>84</v>
      </c>
      <c r="P240" t="str">
        <f t="shared" si="3"/>
        <v>下貝塚中中</v>
      </c>
    </row>
    <row r="241" spans="1:16" x14ac:dyDescent="0.2">
      <c r="A241" s="12">
        <v>2240</v>
      </c>
      <c r="B241" s="13" t="s">
        <v>3427</v>
      </c>
      <c r="C241" s="13" t="s">
        <v>3428</v>
      </c>
      <c r="D241" s="14" t="s">
        <v>139</v>
      </c>
      <c r="E241" s="32" t="s">
        <v>4344</v>
      </c>
      <c r="F241" s="14">
        <v>1</v>
      </c>
      <c r="G241" s="14" t="s">
        <v>3351</v>
      </c>
      <c r="H241" s="14" t="s">
        <v>441</v>
      </c>
      <c r="I241" s="14"/>
      <c r="J241" s="15" t="s">
        <v>3429</v>
      </c>
      <c r="K241" s="15" t="s">
        <v>3430</v>
      </c>
      <c r="L241" s="17" t="s">
        <v>3431</v>
      </c>
      <c r="M241" s="17" t="s">
        <v>3432</v>
      </c>
      <c r="N241" s="17" t="s">
        <v>3433</v>
      </c>
      <c r="O241" s="17" t="s">
        <v>84</v>
      </c>
      <c r="P241" t="str">
        <f t="shared" si="3"/>
        <v>下貝塚中中</v>
      </c>
    </row>
    <row r="242" spans="1:16" x14ac:dyDescent="0.2">
      <c r="A242" s="12">
        <v>2241</v>
      </c>
      <c r="B242" s="13" t="s">
        <v>3434</v>
      </c>
      <c r="C242" s="13" t="s">
        <v>3435</v>
      </c>
      <c r="D242" s="14" t="s">
        <v>139</v>
      </c>
      <c r="E242" s="32" t="s">
        <v>4344</v>
      </c>
      <c r="F242" s="14">
        <v>1</v>
      </c>
      <c r="G242" s="14" t="s">
        <v>3351</v>
      </c>
      <c r="H242" s="14" t="s">
        <v>441</v>
      </c>
      <c r="I242" s="14"/>
      <c r="J242" s="15" t="s">
        <v>3436</v>
      </c>
      <c r="K242" s="15" t="s">
        <v>3437</v>
      </c>
      <c r="L242" s="17" t="s">
        <v>3438</v>
      </c>
      <c r="M242" s="17" t="s">
        <v>3439</v>
      </c>
      <c r="N242" s="17" t="s">
        <v>3440</v>
      </c>
      <c r="O242" s="17" t="s">
        <v>84</v>
      </c>
      <c r="P242" t="str">
        <f t="shared" si="3"/>
        <v>下貝塚中中</v>
      </c>
    </row>
    <row r="243" spans="1:16" x14ac:dyDescent="0.2">
      <c r="A243" s="12">
        <v>2242</v>
      </c>
      <c r="B243" s="13" t="s">
        <v>3441</v>
      </c>
      <c r="C243" s="13" t="s">
        <v>3442</v>
      </c>
      <c r="D243" s="14" t="s">
        <v>139</v>
      </c>
      <c r="E243" s="32" t="s">
        <v>4344</v>
      </c>
      <c r="F243" s="14">
        <v>1</v>
      </c>
      <c r="G243" s="14" t="s">
        <v>3351</v>
      </c>
      <c r="H243" s="14" t="s">
        <v>441</v>
      </c>
      <c r="I243" s="14"/>
      <c r="J243" s="15" t="s">
        <v>3443</v>
      </c>
      <c r="K243" s="15" t="s">
        <v>1204</v>
      </c>
      <c r="L243" s="17" t="s">
        <v>3444</v>
      </c>
      <c r="M243" s="17" t="s">
        <v>1206</v>
      </c>
      <c r="N243" s="17" t="s">
        <v>3445</v>
      </c>
      <c r="O243" s="17" t="s">
        <v>84</v>
      </c>
      <c r="P243" t="str">
        <f t="shared" si="3"/>
        <v>下貝塚中中</v>
      </c>
    </row>
    <row r="244" spans="1:16" x14ac:dyDescent="0.2">
      <c r="A244" s="12">
        <v>2243</v>
      </c>
      <c r="B244" s="13" t="s">
        <v>3446</v>
      </c>
      <c r="C244" s="13" t="s">
        <v>3447</v>
      </c>
      <c r="D244" s="14" t="s">
        <v>139</v>
      </c>
      <c r="E244" s="32" t="s">
        <v>4364</v>
      </c>
      <c r="F244" s="14">
        <v>1</v>
      </c>
      <c r="G244" s="14" t="s">
        <v>3448</v>
      </c>
      <c r="H244" s="14" t="s">
        <v>441</v>
      </c>
      <c r="I244" s="14"/>
      <c r="J244" s="15" t="s">
        <v>3449</v>
      </c>
      <c r="K244" s="15" t="s">
        <v>1218</v>
      </c>
      <c r="L244" s="17" t="s">
        <v>3450</v>
      </c>
      <c r="M244" s="17" t="s">
        <v>1219</v>
      </c>
      <c r="N244" s="17" t="s">
        <v>3451</v>
      </c>
      <c r="O244" s="17" t="s">
        <v>84</v>
      </c>
      <c r="P244" t="str">
        <f t="shared" si="3"/>
        <v>妙典中中</v>
      </c>
    </row>
    <row r="245" spans="1:16" x14ac:dyDescent="0.2">
      <c r="A245" s="12">
        <v>2244</v>
      </c>
      <c r="B245" s="13" t="s">
        <v>3452</v>
      </c>
      <c r="C245" s="13" t="s">
        <v>3453</v>
      </c>
      <c r="D245" s="14" t="s">
        <v>139</v>
      </c>
      <c r="E245" s="32" t="s">
        <v>4364</v>
      </c>
      <c r="F245" s="14">
        <v>1</v>
      </c>
      <c r="G245" s="14" t="s">
        <v>3448</v>
      </c>
      <c r="H245" s="14" t="s">
        <v>441</v>
      </c>
      <c r="I245" s="14"/>
      <c r="J245" s="15" t="s">
        <v>272</v>
      </c>
      <c r="K245" s="15" t="s">
        <v>3454</v>
      </c>
      <c r="L245" s="17" t="s">
        <v>3455</v>
      </c>
      <c r="M245" s="17" t="s">
        <v>963</v>
      </c>
      <c r="N245" s="17" t="s">
        <v>3456</v>
      </c>
      <c r="O245" s="17" t="s">
        <v>84</v>
      </c>
      <c r="P245" t="str">
        <f t="shared" si="3"/>
        <v>妙典中中</v>
      </c>
    </row>
    <row r="246" spans="1:16" x14ac:dyDescent="0.2">
      <c r="A246" s="12">
        <v>2245</v>
      </c>
      <c r="B246" s="22" t="s">
        <v>3457</v>
      </c>
      <c r="C246" s="22" t="s">
        <v>3458</v>
      </c>
      <c r="D246" s="14" t="s">
        <v>139</v>
      </c>
      <c r="E246" s="34" t="s">
        <v>4364</v>
      </c>
      <c r="F246" s="23">
        <v>1</v>
      </c>
      <c r="G246" s="23" t="s">
        <v>3448</v>
      </c>
      <c r="H246" s="23" t="s">
        <v>441</v>
      </c>
      <c r="I246" s="23"/>
      <c r="J246" s="21" t="s">
        <v>3459</v>
      </c>
      <c r="K246" s="21" t="s">
        <v>3460</v>
      </c>
      <c r="L246" s="17" t="s">
        <v>3461</v>
      </c>
      <c r="M246" s="17" t="s">
        <v>3462</v>
      </c>
      <c r="N246" s="17" t="s">
        <v>3463</v>
      </c>
      <c r="O246" s="17" t="s">
        <v>84</v>
      </c>
      <c r="P246" t="str">
        <f t="shared" si="3"/>
        <v>妙典中中</v>
      </c>
    </row>
    <row r="247" spans="1:16" x14ac:dyDescent="0.2">
      <c r="A247" s="12">
        <v>2246</v>
      </c>
      <c r="B247" s="13" t="s">
        <v>3464</v>
      </c>
      <c r="C247" s="13" t="s">
        <v>3465</v>
      </c>
      <c r="D247" s="14" t="s">
        <v>139</v>
      </c>
      <c r="E247" s="32" t="s">
        <v>4364</v>
      </c>
      <c r="F247" s="14">
        <v>1</v>
      </c>
      <c r="G247" s="14" t="s">
        <v>3448</v>
      </c>
      <c r="H247" s="14" t="s">
        <v>441</v>
      </c>
      <c r="I247" s="14"/>
      <c r="J247" s="15" t="s">
        <v>322</v>
      </c>
      <c r="K247" s="15" t="s">
        <v>245</v>
      </c>
      <c r="L247" s="17" t="s">
        <v>323</v>
      </c>
      <c r="M247" s="17" t="s">
        <v>246</v>
      </c>
      <c r="N247" s="17" t="s">
        <v>3466</v>
      </c>
      <c r="O247" s="17" t="s">
        <v>84</v>
      </c>
      <c r="P247" t="str">
        <f t="shared" si="3"/>
        <v>妙典中中</v>
      </c>
    </row>
    <row r="248" spans="1:16" x14ac:dyDescent="0.2">
      <c r="A248" s="12">
        <v>2247</v>
      </c>
      <c r="B248" s="13" t="s">
        <v>3467</v>
      </c>
      <c r="C248" s="13" t="s">
        <v>3468</v>
      </c>
      <c r="D248" s="14" t="s">
        <v>139</v>
      </c>
      <c r="E248" s="32" t="s">
        <v>4364</v>
      </c>
      <c r="F248" s="14">
        <v>1</v>
      </c>
      <c r="G248" s="23" t="s">
        <v>3448</v>
      </c>
      <c r="H248" s="14" t="s">
        <v>441</v>
      </c>
      <c r="I248" s="14"/>
      <c r="J248" s="15" t="s">
        <v>446</v>
      </c>
      <c r="K248" s="15" t="s">
        <v>178</v>
      </c>
      <c r="L248" s="17" t="s">
        <v>447</v>
      </c>
      <c r="M248" s="17" t="s">
        <v>179</v>
      </c>
      <c r="N248" s="17" t="s">
        <v>3469</v>
      </c>
      <c r="O248" s="17" t="s">
        <v>84</v>
      </c>
      <c r="P248" t="str">
        <f t="shared" si="3"/>
        <v>妙典中中</v>
      </c>
    </row>
    <row r="249" spans="1:16" x14ac:dyDescent="0.2">
      <c r="A249" s="12">
        <v>2248</v>
      </c>
      <c r="B249" s="13" t="s">
        <v>3470</v>
      </c>
      <c r="C249" s="13" t="s">
        <v>3471</v>
      </c>
      <c r="D249" s="14" t="s">
        <v>139</v>
      </c>
      <c r="E249" s="32" t="s">
        <v>4364</v>
      </c>
      <c r="F249" s="14">
        <v>1</v>
      </c>
      <c r="G249" s="14" t="s">
        <v>3448</v>
      </c>
      <c r="H249" s="14" t="s">
        <v>441</v>
      </c>
      <c r="I249" s="14"/>
      <c r="J249" s="15" t="s">
        <v>430</v>
      </c>
      <c r="K249" s="15" t="s">
        <v>293</v>
      </c>
      <c r="L249" s="17" t="s">
        <v>767</v>
      </c>
      <c r="M249" s="17" t="s">
        <v>286</v>
      </c>
      <c r="N249" s="17" t="s">
        <v>3472</v>
      </c>
      <c r="O249" s="17" t="s">
        <v>84</v>
      </c>
      <c r="P249" t="str">
        <f t="shared" si="3"/>
        <v>妙典中中</v>
      </c>
    </row>
    <row r="250" spans="1:16" x14ac:dyDescent="0.2">
      <c r="A250" s="12">
        <v>2249</v>
      </c>
      <c r="B250" s="13" t="s">
        <v>3470</v>
      </c>
      <c r="C250" s="13" t="s">
        <v>3473</v>
      </c>
      <c r="D250" s="14" t="s">
        <v>139</v>
      </c>
      <c r="E250" s="32" t="s">
        <v>4364</v>
      </c>
      <c r="F250" s="14">
        <v>1</v>
      </c>
      <c r="G250" s="23" t="s">
        <v>3448</v>
      </c>
      <c r="H250" s="14" t="s">
        <v>441</v>
      </c>
      <c r="I250" s="14"/>
      <c r="J250" s="15" t="s">
        <v>430</v>
      </c>
      <c r="K250" s="15" t="s">
        <v>3474</v>
      </c>
      <c r="L250" s="17" t="s">
        <v>767</v>
      </c>
      <c r="M250" s="17" t="s">
        <v>3475</v>
      </c>
      <c r="N250" s="17" t="s">
        <v>3476</v>
      </c>
      <c r="O250" s="17" t="s">
        <v>84</v>
      </c>
      <c r="P250" t="str">
        <f t="shared" si="3"/>
        <v>妙典中中</v>
      </c>
    </row>
    <row r="251" spans="1:16" x14ac:dyDescent="0.2">
      <c r="A251" s="12">
        <v>2250</v>
      </c>
      <c r="B251" s="13" t="s">
        <v>3477</v>
      </c>
      <c r="C251" s="13" t="s">
        <v>3478</v>
      </c>
      <c r="D251" s="14" t="s">
        <v>139</v>
      </c>
      <c r="E251" s="32" t="s">
        <v>4357</v>
      </c>
      <c r="F251" s="14">
        <v>2</v>
      </c>
      <c r="G251" s="14" t="s">
        <v>3479</v>
      </c>
      <c r="H251" s="14" t="s">
        <v>1983</v>
      </c>
      <c r="I251" s="14"/>
      <c r="J251" s="15" t="s">
        <v>3480</v>
      </c>
      <c r="K251" s="15" t="s">
        <v>1049</v>
      </c>
      <c r="L251" s="17" t="s">
        <v>3481</v>
      </c>
      <c r="M251" s="17" t="s">
        <v>1050</v>
      </c>
      <c r="N251" s="17" t="s">
        <v>2293</v>
      </c>
      <c r="O251" s="17" t="s">
        <v>84</v>
      </c>
      <c r="P251" t="str">
        <f t="shared" si="3"/>
        <v>日の出中中</v>
      </c>
    </row>
    <row r="252" spans="1:16" x14ac:dyDescent="0.2">
      <c r="A252" s="12">
        <v>2251</v>
      </c>
      <c r="B252" s="13" t="s">
        <v>3482</v>
      </c>
      <c r="C252" s="13" t="s">
        <v>3483</v>
      </c>
      <c r="D252" s="14" t="s">
        <v>139</v>
      </c>
      <c r="E252" s="32" t="s">
        <v>4343</v>
      </c>
      <c r="F252" s="14">
        <v>2</v>
      </c>
      <c r="G252" s="23" t="s">
        <v>3484</v>
      </c>
      <c r="H252" s="14">
        <v>2244</v>
      </c>
      <c r="I252" s="14"/>
      <c r="J252" s="15" t="s">
        <v>3485</v>
      </c>
      <c r="K252" s="15" t="s">
        <v>3486</v>
      </c>
      <c r="L252" s="17" t="s">
        <v>3487</v>
      </c>
      <c r="M252" s="17" t="s">
        <v>3488</v>
      </c>
      <c r="N252" s="17" t="s">
        <v>1791</v>
      </c>
      <c r="O252" s="17" t="s">
        <v>84</v>
      </c>
      <c r="P252" t="str">
        <f t="shared" si="3"/>
        <v>浦安中中</v>
      </c>
    </row>
    <row r="253" spans="1:16" x14ac:dyDescent="0.2">
      <c r="A253" s="12">
        <v>2252</v>
      </c>
      <c r="B253" s="13" t="s">
        <v>3489</v>
      </c>
      <c r="C253" s="13" t="s">
        <v>3490</v>
      </c>
      <c r="D253" s="14" t="s">
        <v>139</v>
      </c>
      <c r="E253" s="32" t="s">
        <v>4349</v>
      </c>
      <c r="F253" s="14">
        <v>1</v>
      </c>
      <c r="G253" s="23" t="s">
        <v>3484</v>
      </c>
      <c r="H253" s="14" t="s">
        <v>441</v>
      </c>
      <c r="I253" s="14"/>
      <c r="J253" s="15" t="s">
        <v>3491</v>
      </c>
      <c r="K253" s="15" t="s">
        <v>3492</v>
      </c>
      <c r="L253" s="17" t="s">
        <v>3493</v>
      </c>
      <c r="M253" s="17" t="s">
        <v>3494</v>
      </c>
      <c r="N253" s="17" t="s">
        <v>3495</v>
      </c>
      <c r="O253" s="17" t="s">
        <v>84</v>
      </c>
      <c r="P253" t="str">
        <f t="shared" si="3"/>
        <v>市川四中中</v>
      </c>
    </row>
    <row r="254" spans="1:16" x14ac:dyDescent="0.2">
      <c r="A254" s="12">
        <v>2253</v>
      </c>
      <c r="B254" s="13" t="s">
        <v>3496</v>
      </c>
      <c r="C254" s="13" t="s">
        <v>3497</v>
      </c>
      <c r="D254" s="14" t="s">
        <v>139</v>
      </c>
      <c r="E254" s="32" t="s">
        <v>4349</v>
      </c>
      <c r="F254" s="14">
        <v>1</v>
      </c>
      <c r="G254" s="14" t="s">
        <v>3484</v>
      </c>
      <c r="H254" s="14" t="s">
        <v>441</v>
      </c>
      <c r="I254" s="14"/>
      <c r="J254" s="15" t="s">
        <v>531</v>
      </c>
      <c r="K254" s="15" t="s">
        <v>3498</v>
      </c>
      <c r="L254" s="17" t="s">
        <v>1044</v>
      </c>
      <c r="M254" s="17" t="s">
        <v>3499</v>
      </c>
      <c r="N254" s="17" t="s">
        <v>3500</v>
      </c>
      <c r="O254" s="17" t="s">
        <v>84</v>
      </c>
      <c r="P254" t="str">
        <f t="shared" si="3"/>
        <v>市川四中中</v>
      </c>
    </row>
    <row r="255" spans="1:16" x14ac:dyDescent="0.2">
      <c r="A255" s="12">
        <v>2254</v>
      </c>
      <c r="B255" s="13" t="s">
        <v>3501</v>
      </c>
      <c r="C255" s="13" t="s">
        <v>3502</v>
      </c>
      <c r="D255" s="14" t="s">
        <v>139</v>
      </c>
      <c r="E255" s="32" t="s">
        <v>4349</v>
      </c>
      <c r="F255" s="14">
        <v>1</v>
      </c>
      <c r="G255" s="14" t="s">
        <v>3484</v>
      </c>
      <c r="H255" s="14" t="s">
        <v>441</v>
      </c>
      <c r="I255" s="14"/>
      <c r="J255" s="15" t="s">
        <v>106</v>
      </c>
      <c r="K255" s="15" t="s">
        <v>1602</v>
      </c>
      <c r="L255" s="17" t="s">
        <v>108</v>
      </c>
      <c r="M255" s="17" t="s">
        <v>119</v>
      </c>
      <c r="N255" s="17" t="s">
        <v>3503</v>
      </c>
      <c r="O255" s="17" t="s">
        <v>84</v>
      </c>
      <c r="P255" t="str">
        <f t="shared" si="3"/>
        <v>市川四中中</v>
      </c>
    </row>
    <row r="256" spans="1:16" x14ac:dyDescent="0.2">
      <c r="A256" s="12">
        <v>2255</v>
      </c>
      <c r="B256" s="13" t="s">
        <v>3504</v>
      </c>
      <c r="C256" s="13" t="s">
        <v>3505</v>
      </c>
      <c r="D256" s="14" t="s">
        <v>139</v>
      </c>
      <c r="E256" s="32" t="s">
        <v>4349</v>
      </c>
      <c r="F256" s="14">
        <v>1</v>
      </c>
      <c r="G256" s="14" t="s">
        <v>3484</v>
      </c>
      <c r="H256" s="14" t="s">
        <v>441</v>
      </c>
      <c r="I256" s="14"/>
      <c r="J256" s="15" t="s">
        <v>2069</v>
      </c>
      <c r="K256" s="15" t="s">
        <v>3506</v>
      </c>
      <c r="L256" s="17" t="s">
        <v>2070</v>
      </c>
      <c r="M256" s="17" t="s">
        <v>3507</v>
      </c>
      <c r="N256" s="17" t="s">
        <v>3508</v>
      </c>
      <c r="O256" s="17" t="s">
        <v>84</v>
      </c>
      <c r="P256" t="str">
        <f t="shared" si="3"/>
        <v>市川四中中</v>
      </c>
    </row>
    <row r="257" spans="1:16" x14ac:dyDescent="0.2">
      <c r="A257" s="12">
        <v>2256</v>
      </c>
      <c r="B257" s="13" t="s">
        <v>196</v>
      </c>
      <c r="C257" s="13" t="s">
        <v>3509</v>
      </c>
      <c r="D257" s="14" t="s">
        <v>139</v>
      </c>
      <c r="E257" s="32" t="s">
        <v>4349</v>
      </c>
      <c r="F257" s="14">
        <v>1</v>
      </c>
      <c r="G257" s="14" t="s">
        <v>3484</v>
      </c>
      <c r="H257" s="14" t="s">
        <v>441</v>
      </c>
      <c r="I257" s="14"/>
      <c r="J257" s="15" t="s">
        <v>197</v>
      </c>
      <c r="K257" s="15" t="s">
        <v>903</v>
      </c>
      <c r="L257" s="17" t="s">
        <v>198</v>
      </c>
      <c r="M257" s="17" t="s">
        <v>905</v>
      </c>
      <c r="N257" s="17" t="s">
        <v>3510</v>
      </c>
      <c r="O257" s="17" t="s">
        <v>84</v>
      </c>
      <c r="P257" t="str">
        <f t="shared" si="3"/>
        <v>市川四中中</v>
      </c>
    </row>
    <row r="258" spans="1:16" x14ac:dyDescent="0.2">
      <c r="A258" s="12">
        <v>2257</v>
      </c>
      <c r="B258" s="13" t="s">
        <v>3511</v>
      </c>
      <c r="C258" s="13" t="s">
        <v>3512</v>
      </c>
      <c r="D258" s="14" t="s">
        <v>139</v>
      </c>
      <c r="E258" s="32" t="s">
        <v>4349</v>
      </c>
      <c r="F258" s="14">
        <v>1</v>
      </c>
      <c r="G258" s="14" t="s">
        <v>3484</v>
      </c>
      <c r="H258" s="14" t="s">
        <v>441</v>
      </c>
      <c r="I258" s="14"/>
      <c r="J258" s="15" t="s">
        <v>320</v>
      </c>
      <c r="K258" s="15" t="s">
        <v>3513</v>
      </c>
      <c r="L258" s="17" t="s">
        <v>321</v>
      </c>
      <c r="M258" s="17" t="s">
        <v>3514</v>
      </c>
      <c r="N258" s="17" t="s">
        <v>3515</v>
      </c>
      <c r="O258" s="17" t="s">
        <v>84</v>
      </c>
      <c r="P258" t="str">
        <f t="shared" si="3"/>
        <v>市川四中中</v>
      </c>
    </row>
    <row r="259" spans="1:16" x14ac:dyDescent="0.2">
      <c r="A259" s="12">
        <v>2258</v>
      </c>
      <c r="B259" s="13" t="s">
        <v>3516</v>
      </c>
      <c r="C259" s="13" t="s">
        <v>3517</v>
      </c>
      <c r="D259" s="14" t="s">
        <v>139</v>
      </c>
      <c r="E259" s="32" t="s">
        <v>4349</v>
      </c>
      <c r="F259" s="14">
        <v>1</v>
      </c>
      <c r="G259" s="14" t="s">
        <v>3484</v>
      </c>
      <c r="H259" s="14" t="s">
        <v>441</v>
      </c>
      <c r="I259" s="14"/>
      <c r="J259" s="15" t="s">
        <v>3518</v>
      </c>
      <c r="K259" s="15" t="s">
        <v>3519</v>
      </c>
      <c r="L259" s="17" t="s">
        <v>3520</v>
      </c>
      <c r="M259" s="17" t="s">
        <v>1263</v>
      </c>
      <c r="N259" s="17" t="s">
        <v>3521</v>
      </c>
      <c r="O259" s="17" t="s">
        <v>84</v>
      </c>
      <c r="P259" t="str">
        <f t="shared" ref="P259:P322" si="4">E259&amp;"中"</f>
        <v>市川四中中</v>
      </c>
    </row>
    <row r="260" spans="1:16" x14ac:dyDescent="0.2">
      <c r="A260" s="12">
        <v>2259</v>
      </c>
      <c r="B260" s="13" t="s">
        <v>3522</v>
      </c>
      <c r="C260" s="13" t="s">
        <v>3523</v>
      </c>
      <c r="D260" s="14" t="s">
        <v>139</v>
      </c>
      <c r="E260" s="32" t="s">
        <v>4349</v>
      </c>
      <c r="F260" s="14">
        <v>1</v>
      </c>
      <c r="G260" s="14" t="s">
        <v>3484</v>
      </c>
      <c r="H260" s="14" t="s">
        <v>441</v>
      </c>
      <c r="I260" s="14"/>
      <c r="J260" s="15" t="s">
        <v>534</v>
      </c>
      <c r="K260" s="15" t="s">
        <v>2042</v>
      </c>
      <c r="L260" s="17" t="s">
        <v>535</v>
      </c>
      <c r="M260" s="17" t="s">
        <v>2043</v>
      </c>
      <c r="N260" s="17" t="s">
        <v>3524</v>
      </c>
      <c r="O260" s="17" t="s">
        <v>84</v>
      </c>
      <c r="P260" t="str">
        <f t="shared" si="4"/>
        <v>市川四中中</v>
      </c>
    </row>
    <row r="261" spans="1:16" x14ac:dyDescent="0.2">
      <c r="A261" s="12">
        <v>2260</v>
      </c>
      <c r="B261" s="13" t="s">
        <v>3525</v>
      </c>
      <c r="C261" s="13" t="s">
        <v>3526</v>
      </c>
      <c r="D261" s="14" t="s">
        <v>139</v>
      </c>
      <c r="E261" s="32" t="s">
        <v>4349</v>
      </c>
      <c r="F261" s="14">
        <v>1</v>
      </c>
      <c r="G261" s="14" t="s">
        <v>3484</v>
      </c>
      <c r="H261" s="14" t="s">
        <v>441</v>
      </c>
      <c r="I261" s="14"/>
      <c r="J261" s="15" t="s">
        <v>182</v>
      </c>
      <c r="K261" s="15" t="s">
        <v>3379</v>
      </c>
      <c r="L261" s="17" t="s">
        <v>184</v>
      </c>
      <c r="M261" s="17" t="s">
        <v>3381</v>
      </c>
      <c r="N261" s="17" t="s">
        <v>3466</v>
      </c>
      <c r="O261" s="17" t="s">
        <v>84</v>
      </c>
      <c r="P261" t="str">
        <f t="shared" si="4"/>
        <v>市川四中中</v>
      </c>
    </row>
    <row r="262" spans="1:16" x14ac:dyDescent="0.2">
      <c r="A262" s="12">
        <v>2261</v>
      </c>
      <c r="B262" s="13" t="s">
        <v>3527</v>
      </c>
      <c r="C262" s="13" t="s">
        <v>3528</v>
      </c>
      <c r="D262" s="14" t="s">
        <v>139</v>
      </c>
      <c r="E262" s="32" t="s">
        <v>4349</v>
      </c>
      <c r="F262" s="14">
        <v>1</v>
      </c>
      <c r="G262" s="14" t="s">
        <v>3484</v>
      </c>
      <c r="H262" s="14" t="s">
        <v>441</v>
      </c>
      <c r="I262" s="14"/>
      <c r="J262" s="15" t="s">
        <v>3529</v>
      </c>
      <c r="K262" s="15" t="s">
        <v>186</v>
      </c>
      <c r="L262" s="17" t="s">
        <v>3530</v>
      </c>
      <c r="M262" s="17" t="s">
        <v>187</v>
      </c>
      <c r="N262" s="17" t="s">
        <v>3531</v>
      </c>
      <c r="O262" s="17" t="s">
        <v>84</v>
      </c>
      <c r="P262" t="str">
        <f t="shared" si="4"/>
        <v>市川四中中</v>
      </c>
    </row>
    <row r="263" spans="1:16" x14ac:dyDescent="0.2">
      <c r="A263" s="12">
        <v>2262</v>
      </c>
      <c r="B263" s="13" t="s">
        <v>3532</v>
      </c>
      <c r="C263" s="13" t="s">
        <v>3533</v>
      </c>
      <c r="D263" s="14" t="s">
        <v>139</v>
      </c>
      <c r="E263" s="32" t="s">
        <v>4349</v>
      </c>
      <c r="F263" s="14">
        <v>1</v>
      </c>
      <c r="G263" s="14" t="s">
        <v>3484</v>
      </c>
      <c r="H263" s="14" t="s">
        <v>441</v>
      </c>
      <c r="I263" s="14"/>
      <c r="J263" s="15" t="s">
        <v>474</v>
      </c>
      <c r="K263" s="15" t="s">
        <v>401</v>
      </c>
      <c r="L263" s="17" t="s">
        <v>3534</v>
      </c>
      <c r="M263" s="17" t="s">
        <v>402</v>
      </c>
      <c r="N263" s="17" t="s">
        <v>3535</v>
      </c>
      <c r="O263" s="17" t="s">
        <v>84</v>
      </c>
      <c r="P263" t="str">
        <f t="shared" si="4"/>
        <v>市川四中中</v>
      </c>
    </row>
    <row r="264" spans="1:16" x14ac:dyDescent="0.2">
      <c r="A264" s="12">
        <v>2263</v>
      </c>
      <c r="B264" s="13" t="s">
        <v>3536</v>
      </c>
      <c r="C264" s="13" t="s">
        <v>3537</v>
      </c>
      <c r="D264" s="14" t="s">
        <v>139</v>
      </c>
      <c r="E264" s="32" t="s">
        <v>4349</v>
      </c>
      <c r="F264" s="14">
        <v>1</v>
      </c>
      <c r="G264" s="14" t="s">
        <v>3484</v>
      </c>
      <c r="H264" s="14" t="s">
        <v>441</v>
      </c>
      <c r="I264" s="14"/>
      <c r="J264" s="15" t="s">
        <v>3538</v>
      </c>
      <c r="K264" s="15" t="s">
        <v>3409</v>
      </c>
      <c r="L264" s="17" t="s">
        <v>3539</v>
      </c>
      <c r="M264" s="17" t="s">
        <v>3411</v>
      </c>
      <c r="N264" s="17" t="s">
        <v>3540</v>
      </c>
      <c r="O264" s="17" t="s">
        <v>84</v>
      </c>
      <c r="P264" t="str">
        <f t="shared" si="4"/>
        <v>市川四中中</v>
      </c>
    </row>
    <row r="265" spans="1:16" x14ac:dyDescent="0.2">
      <c r="A265" s="12">
        <v>2264</v>
      </c>
      <c r="B265" s="13" t="s">
        <v>3541</v>
      </c>
      <c r="C265" s="13" t="s">
        <v>3542</v>
      </c>
      <c r="D265" s="14" t="s">
        <v>139</v>
      </c>
      <c r="E265" s="32" t="s">
        <v>4349</v>
      </c>
      <c r="F265" s="14">
        <v>1</v>
      </c>
      <c r="G265" s="14" t="s">
        <v>3484</v>
      </c>
      <c r="H265" s="14" t="s">
        <v>441</v>
      </c>
      <c r="I265" s="14"/>
      <c r="J265" s="15" t="s">
        <v>3543</v>
      </c>
      <c r="K265" s="15" t="s">
        <v>1157</v>
      </c>
      <c r="L265" s="17" t="s">
        <v>3544</v>
      </c>
      <c r="M265" s="17" t="s">
        <v>1158</v>
      </c>
      <c r="N265" s="17" t="s">
        <v>3545</v>
      </c>
      <c r="O265" s="17" t="s">
        <v>84</v>
      </c>
      <c r="P265" t="str">
        <f t="shared" si="4"/>
        <v>市川四中中</v>
      </c>
    </row>
    <row r="266" spans="1:16" x14ac:dyDescent="0.2">
      <c r="A266" s="12">
        <v>2265</v>
      </c>
      <c r="B266" s="13" t="s">
        <v>3546</v>
      </c>
      <c r="C266" s="13" t="s">
        <v>3547</v>
      </c>
      <c r="D266" s="14" t="s">
        <v>139</v>
      </c>
      <c r="E266" s="32" t="s">
        <v>4364</v>
      </c>
      <c r="F266" s="14">
        <v>1</v>
      </c>
      <c r="G266" s="14" t="s">
        <v>3484</v>
      </c>
      <c r="H266" s="14" t="s">
        <v>441</v>
      </c>
      <c r="I266" s="14"/>
      <c r="J266" s="15" t="s">
        <v>182</v>
      </c>
      <c r="K266" s="15" t="s">
        <v>1068</v>
      </c>
      <c r="L266" s="17" t="s">
        <v>184</v>
      </c>
      <c r="M266" s="17" t="s">
        <v>1069</v>
      </c>
      <c r="N266" s="17" t="s">
        <v>3548</v>
      </c>
      <c r="O266" s="17" t="s">
        <v>84</v>
      </c>
      <c r="P266" t="str">
        <f t="shared" si="4"/>
        <v>妙典中中</v>
      </c>
    </row>
    <row r="267" spans="1:16" x14ac:dyDescent="0.2">
      <c r="A267" s="12">
        <v>2266</v>
      </c>
      <c r="B267" s="13" t="s">
        <v>3482</v>
      </c>
      <c r="C267" s="13" t="s">
        <v>3549</v>
      </c>
      <c r="D267" s="14" t="s">
        <v>139</v>
      </c>
      <c r="E267" s="32" t="s">
        <v>3554</v>
      </c>
      <c r="F267" s="14">
        <v>1</v>
      </c>
      <c r="G267" s="14" t="s">
        <v>3550</v>
      </c>
      <c r="H267" s="14" t="s">
        <v>441</v>
      </c>
      <c r="I267" s="14"/>
      <c r="J267" s="15" t="s">
        <v>3485</v>
      </c>
      <c r="K267" s="15" t="s">
        <v>987</v>
      </c>
      <c r="L267" s="17" t="s">
        <v>3487</v>
      </c>
      <c r="M267" s="17" t="s">
        <v>988</v>
      </c>
      <c r="N267" s="17" t="s">
        <v>3551</v>
      </c>
      <c r="O267" s="17" t="s">
        <v>84</v>
      </c>
      <c r="P267" t="str">
        <f t="shared" si="4"/>
        <v>市川中中</v>
      </c>
    </row>
    <row r="268" spans="1:16" x14ac:dyDescent="0.2">
      <c r="A268" s="12">
        <v>2267</v>
      </c>
      <c r="B268" s="13" t="s">
        <v>3552</v>
      </c>
      <c r="C268" s="13" t="s">
        <v>3553</v>
      </c>
      <c r="D268" s="14" t="s">
        <v>139</v>
      </c>
      <c r="E268" s="32" t="s">
        <v>3554</v>
      </c>
      <c r="F268" s="14">
        <v>1</v>
      </c>
      <c r="G268" s="14" t="s">
        <v>3550</v>
      </c>
      <c r="H268" s="14" t="s">
        <v>441</v>
      </c>
      <c r="I268" s="14"/>
      <c r="J268" s="15" t="s">
        <v>3555</v>
      </c>
      <c r="K268" s="15" t="s">
        <v>3556</v>
      </c>
      <c r="L268" s="17" t="s">
        <v>3557</v>
      </c>
      <c r="M268" s="17" t="s">
        <v>3558</v>
      </c>
      <c r="N268" s="17" t="s">
        <v>3559</v>
      </c>
      <c r="O268" s="17" t="s">
        <v>84</v>
      </c>
      <c r="P268" t="str">
        <f t="shared" si="4"/>
        <v>市川中中</v>
      </c>
    </row>
    <row r="269" spans="1:16" x14ac:dyDescent="0.2">
      <c r="A269" s="12">
        <v>2268</v>
      </c>
      <c r="B269" s="13" t="s">
        <v>3560</v>
      </c>
      <c r="C269" s="13" t="s">
        <v>3561</v>
      </c>
      <c r="D269" s="14" t="s">
        <v>139</v>
      </c>
      <c r="E269" s="32" t="s">
        <v>3554</v>
      </c>
      <c r="F269" s="14">
        <v>1</v>
      </c>
      <c r="G269" s="14" t="s">
        <v>3550</v>
      </c>
      <c r="H269" s="14" t="s">
        <v>441</v>
      </c>
      <c r="I269" s="14"/>
      <c r="J269" s="15" t="s">
        <v>3562</v>
      </c>
      <c r="K269" s="15" t="s">
        <v>1006</v>
      </c>
      <c r="L269" s="17" t="s">
        <v>3563</v>
      </c>
      <c r="M269" s="17" t="s">
        <v>1008</v>
      </c>
      <c r="N269" s="17" t="s">
        <v>3564</v>
      </c>
      <c r="O269" s="17" t="s">
        <v>84</v>
      </c>
      <c r="P269" t="str">
        <f t="shared" si="4"/>
        <v>市川中中</v>
      </c>
    </row>
    <row r="270" spans="1:16" x14ac:dyDescent="0.2">
      <c r="A270" s="12">
        <v>2269</v>
      </c>
      <c r="B270" s="13" t="s">
        <v>3565</v>
      </c>
      <c r="C270" s="13" t="s">
        <v>3566</v>
      </c>
      <c r="D270" s="14" t="s">
        <v>139</v>
      </c>
      <c r="E270" s="32" t="s">
        <v>4349</v>
      </c>
      <c r="F270" s="14">
        <v>1</v>
      </c>
      <c r="G270" s="14" t="s">
        <v>3550</v>
      </c>
      <c r="H270" s="14" t="s">
        <v>441</v>
      </c>
      <c r="I270" s="14"/>
      <c r="J270" s="15" t="s">
        <v>3567</v>
      </c>
      <c r="K270" s="15" t="s">
        <v>1078</v>
      </c>
      <c r="L270" s="17" t="s">
        <v>3568</v>
      </c>
      <c r="M270" s="17" t="s">
        <v>1079</v>
      </c>
      <c r="N270" s="17" t="s">
        <v>3569</v>
      </c>
      <c r="O270" s="17" t="s">
        <v>84</v>
      </c>
      <c r="P270" t="str">
        <f t="shared" si="4"/>
        <v>市川四中中</v>
      </c>
    </row>
    <row r="271" spans="1:16" x14ac:dyDescent="0.2">
      <c r="A271" s="12">
        <v>2270</v>
      </c>
      <c r="B271" s="13" t="s">
        <v>3570</v>
      </c>
      <c r="C271" s="13" t="s">
        <v>3571</v>
      </c>
      <c r="D271" s="14" t="s">
        <v>139</v>
      </c>
      <c r="E271" s="32" t="s">
        <v>4360</v>
      </c>
      <c r="F271" s="14">
        <v>1</v>
      </c>
      <c r="G271" s="14" t="s">
        <v>3550</v>
      </c>
      <c r="H271" s="14" t="s">
        <v>441</v>
      </c>
      <c r="I271" s="14"/>
      <c r="J271" s="15" t="s">
        <v>1281</v>
      </c>
      <c r="K271" s="15" t="s">
        <v>3362</v>
      </c>
      <c r="L271" s="17" t="s">
        <v>1282</v>
      </c>
      <c r="M271" s="17" t="s">
        <v>3363</v>
      </c>
      <c r="N271" s="17" t="s">
        <v>3572</v>
      </c>
      <c r="O271" s="17" t="s">
        <v>84</v>
      </c>
      <c r="P271" t="str">
        <f t="shared" si="4"/>
        <v>美浜中中</v>
      </c>
    </row>
    <row r="272" spans="1:16" x14ac:dyDescent="0.2">
      <c r="A272" s="12">
        <v>2271</v>
      </c>
      <c r="B272" s="13" t="s">
        <v>3573</v>
      </c>
      <c r="C272" s="13" t="s">
        <v>3574</v>
      </c>
      <c r="D272" s="14" t="s">
        <v>139</v>
      </c>
      <c r="E272" s="32" t="s">
        <v>4360</v>
      </c>
      <c r="F272" s="14">
        <v>1</v>
      </c>
      <c r="G272" s="14" t="s">
        <v>3550</v>
      </c>
      <c r="H272" s="14" t="s">
        <v>441</v>
      </c>
      <c r="I272" s="14"/>
      <c r="J272" s="15" t="s">
        <v>3575</v>
      </c>
      <c r="K272" s="15" t="s">
        <v>1097</v>
      </c>
      <c r="L272" s="17" t="s">
        <v>3576</v>
      </c>
      <c r="M272" s="17" t="s">
        <v>1520</v>
      </c>
      <c r="N272" s="17" t="s">
        <v>3577</v>
      </c>
      <c r="O272" s="17" t="s">
        <v>84</v>
      </c>
      <c r="P272" t="str">
        <f t="shared" si="4"/>
        <v>美浜中中</v>
      </c>
    </row>
    <row r="273" spans="1:16" x14ac:dyDescent="0.2">
      <c r="A273" s="12">
        <v>2272</v>
      </c>
      <c r="B273" s="13" t="s">
        <v>3578</v>
      </c>
      <c r="C273" s="13" t="s">
        <v>3579</v>
      </c>
      <c r="D273" s="14" t="s">
        <v>139</v>
      </c>
      <c r="E273" s="32" t="s">
        <v>4360</v>
      </c>
      <c r="F273" s="14">
        <v>1</v>
      </c>
      <c r="G273" s="14" t="s">
        <v>3550</v>
      </c>
      <c r="H273" s="14" t="s">
        <v>441</v>
      </c>
      <c r="I273" s="14"/>
      <c r="J273" s="15" t="s">
        <v>574</v>
      </c>
      <c r="K273" s="15" t="s">
        <v>997</v>
      </c>
      <c r="L273" s="17" t="s">
        <v>575</v>
      </c>
      <c r="M273" s="17" t="s">
        <v>963</v>
      </c>
      <c r="N273" s="17" t="s">
        <v>3580</v>
      </c>
      <c r="O273" s="17" t="s">
        <v>84</v>
      </c>
      <c r="P273" t="str">
        <f t="shared" si="4"/>
        <v>美浜中中</v>
      </c>
    </row>
    <row r="274" spans="1:16" x14ac:dyDescent="0.2">
      <c r="A274" s="12">
        <v>2273</v>
      </c>
      <c r="B274" s="13" t="s">
        <v>3581</v>
      </c>
      <c r="C274" s="13" t="s">
        <v>3582</v>
      </c>
      <c r="D274" s="14" t="s">
        <v>139</v>
      </c>
      <c r="E274" s="32" t="s">
        <v>4360</v>
      </c>
      <c r="F274" s="14">
        <v>1</v>
      </c>
      <c r="G274" s="14" t="s">
        <v>3550</v>
      </c>
      <c r="H274" s="14" t="s">
        <v>441</v>
      </c>
      <c r="I274" s="14"/>
      <c r="J274" s="15" t="s">
        <v>2385</v>
      </c>
      <c r="K274" s="15" t="s">
        <v>3583</v>
      </c>
      <c r="L274" s="17" t="s">
        <v>2386</v>
      </c>
      <c r="M274" s="17" t="s">
        <v>3584</v>
      </c>
      <c r="N274" s="17" t="s">
        <v>3585</v>
      </c>
      <c r="O274" s="17" t="s">
        <v>84</v>
      </c>
      <c r="P274" t="str">
        <f t="shared" si="4"/>
        <v>美浜中中</v>
      </c>
    </row>
    <row r="275" spans="1:16" x14ac:dyDescent="0.2">
      <c r="A275" s="12">
        <v>2274</v>
      </c>
      <c r="B275" s="22" t="s">
        <v>3586</v>
      </c>
      <c r="C275" s="22" t="s">
        <v>3587</v>
      </c>
      <c r="D275" s="14" t="s">
        <v>139</v>
      </c>
      <c r="E275" s="34" t="s">
        <v>4360</v>
      </c>
      <c r="F275" s="23">
        <v>1</v>
      </c>
      <c r="G275" s="14" t="s">
        <v>3550</v>
      </c>
      <c r="H275" s="23" t="s">
        <v>441</v>
      </c>
      <c r="I275" s="23"/>
      <c r="J275" s="21" t="s">
        <v>2669</v>
      </c>
      <c r="K275" s="21" t="s">
        <v>1072</v>
      </c>
      <c r="L275" s="17" t="s">
        <v>3588</v>
      </c>
      <c r="M275" s="17" t="s">
        <v>1073</v>
      </c>
      <c r="N275" s="17" t="s">
        <v>3589</v>
      </c>
      <c r="O275" s="17" t="s">
        <v>84</v>
      </c>
      <c r="P275" t="str">
        <f t="shared" si="4"/>
        <v>美浜中中</v>
      </c>
    </row>
    <row r="276" spans="1:16" x14ac:dyDescent="0.2">
      <c r="A276" s="12">
        <v>2275</v>
      </c>
      <c r="B276" s="13" t="s">
        <v>3590</v>
      </c>
      <c r="C276" s="13" t="s">
        <v>3591</v>
      </c>
      <c r="D276" s="14" t="s">
        <v>139</v>
      </c>
      <c r="E276" s="32" t="s">
        <v>4352</v>
      </c>
      <c r="F276" s="14">
        <v>1</v>
      </c>
      <c r="G276" s="14" t="s">
        <v>3550</v>
      </c>
      <c r="H276" s="14" t="s">
        <v>441</v>
      </c>
      <c r="I276" s="14"/>
      <c r="J276" s="15" t="s">
        <v>1047</v>
      </c>
      <c r="K276" s="15" t="s">
        <v>1006</v>
      </c>
      <c r="L276" s="17" t="s">
        <v>1048</v>
      </c>
      <c r="M276" s="17" t="s">
        <v>1008</v>
      </c>
      <c r="N276" s="17" t="s">
        <v>3592</v>
      </c>
      <c r="O276" s="17" t="s">
        <v>84</v>
      </c>
      <c r="P276" t="str">
        <f t="shared" si="4"/>
        <v>市川六中中</v>
      </c>
    </row>
    <row r="277" spans="1:16" x14ac:dyDescent="0.2">
      <c r="A277" s="12">
        <v>2276</v>
      </c>
      <c r="B277" s="36" t="s">
        <v>3593</v>
      </c>
      <c r="C277" s="36" t="s">
        <v>3594</v>
      </c>
      <c r="D277" s="14" t="s">
        <v>139</v>
      </c>
      <c r="E277" s="37" t="s">
        <v>4352</v>
      </c>
      <c r="F277" s="38">
        <v>1</v>
      </c>
      <c r="G277" s="14" t="s">
        <v>3550</v>
      </c>
      <c r="H277" s="14" t="s">
        <v>441</v>
      </c>
      <c r="I277" s="14"/>
      <c r="J277" s="15" t="s">
        <v>3595</v>
      </c>
      <c r="K277" s="15" t="s">
        <v>997</v>
      </c>
      <c r="L277" s="17" t="s">
        <v>3596</v>
      </c>
      <c r="M277" s="17" t="s">
        <v>963</v>
      </c>
      <c r="N277" s="17" t="s">
        <v>3597</v>
      </c>
      <c r="O277" s="17" t="s">
        <v>84</v>
      </c>
      <c r="P277" t="str">
        <f t="shared" si="4"/>
        <v>市川六中中</v>
      </c>
    </row>
    <row r="278" spans="1:16" x14ac:dyDescent="0.2">
      <c r="A278" s="12">
        <v>2277</v>
      </c>
      <c r="B278" s="36" t="s">
        <v>3598</v>
      </c>
      <c r="C278" s="36" t="s">
        <v>3599</v>
      </c>
      <c r="D278" s="14" t="s">
        <v>139</v>
      </c>
      <c r="E278" s="37" t="s">
        <v>4352</v>
      </c>
      <c r="F278" s="38">
        <v>1</v>
      </c>
      <c r="G278" s="14" t="s">
        <v>3550</v>
      </c>
      <c r="H278" s="14" t="s">
        <v>441</v>
      </c>
      <c r="I278" s="14"/>
      <c r="J278" s="15" t="s">
        <v>3600</v>
      </c>
      <c r="K278" s="15" t="s">
        <v>3601</v>
      </c>
      <c r="L278" s="17" t="s">
        <v>3602</v>
      </c>
      <c r="M278" s="17" t="s">
        <v>3603</v>
      </c>
      <c r="N278" s="17" t="s">
        <v>3604</v>
      </c>
      <c r="O278" s="17" t="s">
        <v>84</v>
      </c>
      <c r="P278" t="str">
        <f t="shared" si="4"/>
        <v>市川六中中</v>
      </c>
    </row>
    <row r="279" spans="1:16" x14ac:dyDescent="0.2">
      <c r="A279" s="12">
        <v>2278</v>
      </c>
      <c r="B279" s="36" t="s">
        <v>3605</v>
      </c>
      <c r="C279" s="36" t="s">
        <v>3606</v>
      </c>
      <c r="D279" s="14" t="s">
        <v>139</v>
      </c>
      <c r="E279" s="37" t="s">
        <v>4352</v>
      </c>
      <c r="F279" s="38">
        <v>1</v>
      </c>
      <c r="G279" s="14" t="s">
        <v>3550</v>
      </c>
      <c r="H279" s="14" t="s">
        <v>441</v>
      </c>
      <c r="I279" s="14"/>
      <c r="J279" s="15" t="s">
        <v>3607</v>
      </c>
      <c r="K279" s="15" t="s">
        <v>1262</v>
      </c>
      <c r="L279" s="17" t="s">
        <v>3608</v>
      </c>
      <c r="M279" s="17" t="s">
        <v>1263</v>
      </c>
      <c r="N279" s="17" t="s">
        <v>3609</v>
      </c>
      <c r="O279" s="17" t="s">
        <v>84</v>
      </c>
      <c r="P279" t="str">
        <f t="shared" si="4"/>
        <v>市川六中中</v>
      </c>
    </row>
    <row r="280" spans="1:16" x14ac:dyDescent="0.2">
      <c r="A280" s="12">
        <v>2279</v>
      </c>
      <c r="B280" s="36" t="s">
        <v>1519</v>
      </c>
      <c r="C280" s="36" t="s">
        <v>3610</v>
      </c>
      <c r="D280" s="14" t="s">
        <v>139</v>
      </c>
      <c r="E280" s="37" t="s">
        <v>4352</v>
      </c>
      <c r="F280" s="38">
        <v>1</v>
      </c>
      <c r="G280" s="26" t="s">
        <v>3550</v>
      </c>
      <c r="H280" s="14" t="s">
        <v>441</v>
      </c>
      <c r="I280" s="14"/>
      <c r="J280" s="15" t="s">
        <v>840</v>
      </c>
      <c r="K280" s="15" t="s">
        <v>3583</v>
      </c>
      <c r="L280" s="17" t="s">
        <v>842</v>
      </c>
      <c r="M280" s="17" t="s">
        <v>3611</v>
      </c>
      <c r="N280" s="17" t="s">
        <v>3612</v>
      </c>
      <c r="O280" s="17" t="s">
        <v>84</v>
      </c>
      <c r="P280" t="str">
        <f t="shared" si="4"/>
        <v>市川六中中</v>
      </c>
    </row>
    <row r="281" spans="1:16" x14ac:dyDescent="0.2">
      <c r="A281" s="12">
        <v>2280</v>
      </c>
      <c r="B281" s="36" t="s">
        <v>3613</v>
      </c>
      <c r="C281" s="36" t="s">
        <v>3614</v>
      </c>
      <c r="D281" s="14" t="s">
        <v>139</v>
      </c>
      <c r="E281" s="37" t="s">
        <v>4352</v>
      </c>
      <c r="F281" s="38">
        <v>1</v>
      </c>
      <c r="G281" s="26" t="s">
        <v>3550</v>
      </c>
      <c r="H281" s="14" t="s">
        <v>441</v>
      </c>
      <c r="I281" s="14"/>
      <c r="J281" s="15" t="s">
        <v>133</v>
      </c>
      <c r="K281" s="15" t="s">
        <v>1602</v>
      </c>
      <c r="L281" s="17" t="s">
        <v>135</v>
      </c>
      <c r="M281" s="17" t="s">
        <v>119</v>
      </c>
      <c r="N281" s="17" t="s">
        <v>3615</v>
      </c>
      <c r="O281" s="17" t="s">
        <v>84</v>
      </c>
      <c r="P281" t="str">
        <f t="shared" si="4"/>
        <v>市川六中中</v>
      </c>
    </row>
    <row r="282" spans="1:16" x14ac:dyDescent="0.2">
      <c r="A282" s="12">
        <v>2281</v>
      </c>
      <c r="B282" s="36" t="s">
        <v>3616</v>
      </c>
      <c r="C282" s="36" t="s">
        <v>3617</v>
      </c>
      <c r="D282" s="14" t="s">
        <v>139</v>
      </c>
      <c r="E282" s="37" t="s">
        <v>4352</v>
      </c>
      <c r="F282" s="38">
        <v>1</v>
      </c>
      <c r="G282" s="26" t="s">
        <v>3550</v>
      </c>
      <c r="H282" s="14" t="s">
        <v>441</v>
      </c>
      <c r="I282" s="14"/>
      <c r="J282" s="15" t="s">
        <v>112</v>
      </c>
      <c r="K282" s="15" t="s">
        <v>3618</v>
      </c>
      <c r="L282" s="17" t="s">
        <v>114</v>
      </c>
      <c r="M282" s="17" t="s">
        <v>3619</v>
      </c>
      <c r="N282" s="17" t="s">
        <v>3620</v>
      </c>
      <c r="O282" s="17" t="s">
        <v>84</v>
      </c>
      <c r="P282" t="str">
        <f t="shared" si="4"/>
        <v>市川六中中</v>
      </c>
    </row>
    <row r="283" spans="1:16" x14ac:dyDescent="0.2">
      <c r="A283" s="12">
        <v>2282</v>
      </c>
      <c r="B283" s="36" t="s">
        <v>3621</v>
      </c>
      <c r="C283" s="36" t="s">
        <v>3622</v>
      </c>
      <c r="D283" s="14" t="s">
        <v>139</v>
      </c>
      <c r="E283" s="37" t="s">
        <v>4352</v>
      </c>
      <c r="F283" s="38">
        <v>1</v>
      </c>
      <c r="G283" s="26" t="s">
        <v>3550</v>
      </c>
      <c r="H283" s="14" t="s">
        <v>441</v>
      </c>
      <c r="I283" s="14"/>
      <c r="J283" s="15" t="s">
        <v>3623</v>
      </c>
      <c r="K283" s="15" t="s">
        <v>3454</v>
      </c>
      <c r="L283" s="17" t="s">
        <v>3624</v>
      </c>
      <c r="M283" s="17" t="s">
        <v>963</v>
      </c>
      <c r="N283" s="17" t="s">
        <v>3625</v>
      </c>
      <c r="O283" s="17" t="s">
        <v>84</v>
      </c>
      <c r="P283" t="str">
        <f t="shared" si="4"/>
        <v>市川六中中</v>
      </c>
    </row>
    <row r="284" spans="1:16" x14ac:dyDescent="0.2">
      <c r="A284" s="12">
        <v>2283</v>
      </c>
      <c r="B284" s="36" t="s">
        <v>3613</v>
      </c>
      <c r="C284" s="36" t="s">
        <v>3626</v>
      </c>
      <c r="D284" s="14" t="s">
        <v>139</v>
      </c>
      <c r="E284" s="37" t="s">
        <v>4352</v>
      </c>
      <c r="F284" s="38">
        <v>1</v>
      </c>
      <c r="G284" s="26" t="s">
        <v>3550</v>
      </c>
      <c r="H284" s="14" t="s">
        <v>441</v>
      </c>
      <c r="I284" s="14"/>
      <c r="J284" s="15" t="s">
        <v>133</v>
      </c>
      <c r="K284" s="15" t="s">
        <v>3627</v>
      </c>
      <c r="L284" s="17" t="s">
        <v>135</v>
      </c>
      <c r="M284" s="17" t="s">
        <v>3628</v>
      </c>
      <c r="N284" s="17" t="s">
        <v>3629</v>
      </c>
      <c r="O284" s="17" t="s">
        <v>84</v>
      </c>
      <c r="P284" t="str">
        <f t="shared" si="4"/>
        <v>市川六中中</v>
      </c>
    </row>
    <row r="285" spans="1:16" x14ac:dyDescent="0.2">
      <c r="A285" s="12">
        <v>2284</v>
      </c>
      <c r="B285" s="36" t="s">
        <v>3630</v>
      </c>
      <c r="C285" s="36" t="s">
        <v>3631</v>
      </c>
      <c r="D285" s="14" t="s">
        <v>139</v>
      </c>
      <c r="E285" s="37" t="s">
        <v>4352</v>
      </c>
      <c r="F285" s="38">
        <v>1</v>
      </c>
      <c r="G285" s="26" t="s">
        <v>3550</v>
      </c>
      <c r="H285" s="14" t="s">
        <v>441</v>
      </c>
      <c r="I285" s="14"/>
      <c r="J285" s="15" t="s">
        <v>1080</v>
      </c>
      <c r="K285" s="15" t="s">
        <v>1084</v>
      </c>
      <c r="L285" s="17" t="s">
        <v>1081</v>
      </c>
      <c r="M285" s="17" t="s">
        <v>1086</v>
      </c>
      <c r="N285" s="17" t="s">
        <v>3632</v>
      </c>
      <c r="O285" s="17" t="s">
        <v>84</v>
      </c>
      <c r="P285" t="str">
        <f t="shared" si="4"/>
        <v>市川六中中</v>
      </c>
    </row>
    <row r="286" spans="1:16" x14ac:dyDescent="0.2">
      <c r="A286" s="12">
        <v>2285</v>
      </c>
      <c r="B286" s="36" t="s">
        <v>3633</v>
      </c>
      <c r="C286" s="36" t="s">
        <v>3634</v>
      </c>
      <c r="D286" s="14" t="s">
        <v>139</v>
      </c>
      <c r="E286" s="37" t="s">
        <v>4352</v>
      </c>
      <c r="F286" s="38">
        <v>1</v>
      </c>
      <c r="G286" s="26" t="s">
        <v>3550</v>
      </c>
      <c r="H286" s="14" t="s">
        <v>441</v>
      </c>
      <c r="I286" s="14"/>
      <c r="J286" s="15" t="s">
        <v>3635</v>
      </c>
      <c r="K286" s="15" t="s">
        <v>3636</v>
      </c>
      <c r="L286" s="17" t="s">
        <v>3637</v>
      </c>
      <c r="M286" s="17" t="s">
        <v>3638</v>
      </c>
      <c r="N286" s="17" t="s">
        <v>3639</v>
      </c>
      <c r="O286" s="17" t="s">
        <v>84</v>
      </c>
      <c r="P286" t="str">
        <f t="shared" si="4"/>
        <v>市川六中中</v>
      </c>
    </row>
    <row r="287" spans="1:16" x14ac:dyDescent="0.2">
      <c r="A287" s="12">
        <v>2286</v>
      </c>
      <c r="B287" s="36" t="s">
        <v>3590</v>
      </c>
      <c r="C287" s="36" t="s">
        <v>3640</v>
      </c>
      <c r="D287" s="14" t="s">
        <v>139</v>
      </c>
      <c r="E287" s="37" t="s">
        <v>4352</v>
      </c>
      <c r="F287" s="38">
        <v>3</v>
      </c>
      <c r="G287" s="26" t="s">
        <v>3550</v>
      </c>
      <c r="H287" s="14" t="s">
        <v>441</v>
      </c>
      <c r="I287" s="14"/>
      <c r="J287" s="15" t="s">
        <v>1047</v>
      </c>
      <c r="K287" s="15" t="s">
        <v>989</v>
      </c>
      <c r="L287" s="17" t="s">
        <v>1048</v>
      </c>
      <c r="M287" s="17" t="s">
        <v>990</v>
      </c>
      <c r="N287" s="17" t="s">
        <v>3641</v>
      </c>
      <c r="O287" s="17" t="s">
        <v>84</v>
      </c>
      <c r="P287" t="str">
        <f t="shared" si="4"/>
        <v>市川六中中</v>
      </c>
    </row>
    <row r="288" spans="1:16" x14ac:dyDescent="0.2">
      <c r="A288" s="12">
        <v>2287</v>
      </c>
      <c r="B288" s="36" t="s">
        <v>3642</v>
      </c>
      <c r="C288" s="36" t="s">
        <v>3643</v>
      </c>
      <c r="D288" s="14" t="s">
        <v>139</v>
      </c>
      <c r="E288" s="37" t="s">
        <v>3650</v>
      </c>
      <c r="F288" s="38">
        <v>1</v>
      </c>
      <c r="G288" s="26" t="s">
        <v>3550</v>
      </c>
      <c r="H288" s="14" t="s">
        <v>441</v>
      </c>
      <c r="I288" s="14"/>
      <c r="J288" s="15" t="s">
        <v>3644</v>
      </c>
      <c r="K288" s="15" t="s">
        <v>3645</v>
      </c>
      <c r="L288" s="17" t="s">
        <v>3646</v>
      </c>
      <c r="M288" s="17" t="s">
        <v>3647</v>
      </c>
      <c r="N288" s="17" t="s">
        <v>3609</v>
      </c>
      <c r="O288" s="17" t="s">
        <v>84</v>
      </c>
      <c r="P288" t="str">
        <f t="shared" si="4"/>
        <v>明海中中</v>
      </c>
    </row>
    <row r="289" spans="1:16" x14ac:dyDescent="0.2">
      <c r="A289" s="12">
        <v>2288</v>
      </c>
      <c r="B289" s="36" t="s">
        <v>3648</v>
      </c>
      <c r="C289" s="36" t="s">
        <v>3649</v>
      </c>
      <c r="D289" s="14" t="s">
        <v>139</v>
      </c>
      <c r="E289" s="37" t="s">
        <v>3650</v>
      </c>
      <c r="F289" s="38">
        <v>1</v>
      </c>
      <c r="G289" s="26" t="s">
        <v>3550</v>
      </c>
      <c r="H289" s="14" t="s">
        <v>441</v>
      </c>
      <c r="I289" s="14"/>
      <c r="J289" s="15" t="s">
        <v>194</v>
      </c>
      <c r="K289" s="15" t="s">
        <v>993</v>
      </c>
      <c r="L289" s="17" t="s">
        <v>195</v>
      </c>
      <c r="M289" s="17" t="s">
        <v>1000</v>
      </c>
      <c r="N289" s="17" t="s">
        <v>3651</v>
      </c>
      <c r="O289" s="17" t="s">
        <v>84</v>
      </c>
      <c r="P289" t="str">
        <f t="shared" si="4"/>
        <v>明海中中</v>
      </c>
    </row>
    <row r="290" spans="1:16" x14ac:dyDescent="0.2">
      <c r="A290" s="12">
        <v>2289</v>
      </c>
      <c r="B290" s="36" t="s">
        <v>918</v>
      </c>
      <c r="C290" s="36" t="s">
        <v>3652</v>
      </c>
      <c r="D290" s="14" t="s">
        <v>139</v>
      </c>
      <c r="E290" s="37" t="s">
        <v>4363</v>
      </c>
      <c r="F290" s="38">
        <v>1</v>
      </c>
      <c r="G290" s="26" t="s">
        <v>3550</v>
      </c>
      <c r="H290" s="14" t="s">
        <v>441</v>
      </c>
      <c r="I290" s="14"/>
      <c r="J290" s="15" t="s">
        <v>312</v>
      </c>
      <c r="K290" s="15" t="s">
        <v>1182</v>
      </c>
      <c r="L290" s="17" t="s">
        <v>313</v>
      </c>
      <c r="M290" s="17" t="s">
        <v>1183</v>
      </c>
      <c r="N290" s="17" t="s">
        <v>3653</v>
      </c>
      <c r="O290" s="17" t="s">
        <v>84</v>
      </c>
      <c r="P290" t="str">
        <f t="shared" si="4"/>
        <v>堀江中中</v>
      </c>
    </row>
    <row r="291" spans="1:16" x14ac:dyDescent="0.2">
      <c r="A291" s="12">
        <v>2290</v>
      </c>
      <c r="B291" s="36" t="s">
        <v>918</v>
      </c>
      <c r="C291" s="36" t="s">
        <v>3654</v>
      </c>
      <c r="D291" s="14" t="s">
        <v>139</v>
      </c>
      <c r="E291" s="37" t="s">
        <v>4363</v>
      </c>
      <c r="F291" s="38">
        <v>1</v>
      </c>
      <c r="G291" s="26" t="s">
        <v>3550</v>
      </c>
      <c r="H291" s="14" t="s">
        <v>441</v>
      </c>
      <c r="I291" s="14"/>
      <c r="J291" s="15" t="s">
        <v>312</v>
      </c>
      <c r="K291" s="15" t="s">
        <v>3655</v>
      </c>
      <c r="L291" s="17" t="s">
        <v>313</v>
      </c>
      <c r="M291" s="17" t="s">
        <v>3656</v>
      </c>
      <c r="N291" s="17" t="s">
        <v>3653</v>
      </c>
      <c r="O291" s="17" t="s">
        <v>84</v>
      </c>
      <c r="P291" t="str">
        <f t="shared" si="4"/>
        <v>堀江中中</v>
      </c>
    </row>
    <row r="292" spans="1:16" x14ac:dyDescent="0.2">
      <c r="A292" s="12">
        <v>2291</v>
      </c>
      <c r="B292" s="36" t="s">
        <v>3657</v>
      </c>
      <c r="C292" s="36" t="s">
        <v>3658</v>
      </c>
      <c r="D292" s="14" t="s">
        <v>139</v>
      </c>
      <c r="E292" s="37" t="s">
        <v>4363</v>
      </c>
      <c r="F292" s="38">
        <v>1</v>
      </c>
      <c r="G292" s="26" t="s">
        <v>3550</v>
      </c>
      <c r="H292" s="14" t="s">
        <v>441</v>
      </c>
      <c r="I292" s="14"/>
      <c r="J292" s="15" t="s">
        <v>3659</v>
      </c>
      <c r="K292" s="15" t="s">
        <v>993</v>
      </c>
      <c r="L292" s="17" t="s">
        <v>3660</v>
      </c>
      <c r="M292" s="17" t="s">
        <v>1000</v>
      </c>
      <c r="N292" s="17" t="s">
        <v>3661</v>
      </c>
      <c r="O292" s="17" t="s">
        <v>84</v>
      </c>
      <c r="P292" t="str">
        <f t="shared" si="4"/>
        <v>堀江中中</v>
      </c>
    </row>
    <row r="293" spans="1:16" x14ac:dyDescent="0.2">
      <c r="A293" s="12">
        <v>2292</v>
      </c>
      <c r="B293" s="13" t="s">
        <v>404</v>
      </c>
      <c r="C293" s="13" t="s">
        <v>3662</v>
      </c>
      <c r="D293" s="14" t="s">
        <v>139</v>
      </c>
      <c r="E293" s="32" t="s">
        <v>4363</v>
      </c>
      <c r="F293" s="38">
        <v>1</v>
      </c>
      <c r="G293" s="26" t="s">
        <v>3550</v>
      </c>
      <c r="H293" s="14" t="s">
        <v>441</v>
      </c>
      <c r="I293" s="14"/>
      <c r="J293" s="15" t="s">
        <v>405</v>
      </c>
      <c r="K293" s="15" t="s">
        <v>1231</v>
      </c>
      <c r="L293" s="17" t="s">
        <v>406</v>
      </c>
      <c r="M293" s="17" t="s">
        <v>1232</v>
      </c>
      <c r="N293" s="17" t="s">
        <v>3663</v>
      </c>
      <c r="O293" s="17" t="s">
        <v>84</v>
      </c>
      <c r="P293" t="str">
        <f t="shared" si="4"/>
        <v>堀江中中</v>
      </c>
    </row>
    <row r="294" spans="1:16" x14ac:dyDescent="0.2">
      <c r="A294" s="12">
        <v>2293</v>
      </c>
      <c r="B294" s="13" t="s">
        <v>3664</v>
      </c>
      <c r="C294" s="13" t="s">
        <v>3665</v>
      </c>
      <c r="D294" s="14" t="s">
        <v>139</v>
      </c>
      <c r="E294" s="32" t="s">
        <v>4363</v>
      </c>
      <c r="F294" s="38">
        <v>1</v>
      </c>
      <c r="G294" s="26" t="s">
        <v>3550</v>
      </c>
      <c r="H294" s="14" t="s">
        <v>441</v>
      </c>
      <c r="I294" s="14"/>
      <c r="J294" s="15" t="s">
        <v>3666</v>
      </c>
      <c r="K294" s="15" t="s">
        <v>3667</v>
      </c>
      <c r="L294" s="17" t="s">
        <v>3668</v>
      </c>
      <c r="M294" s="17" t="s">
        <v>3669</v>
      </c>
      <c r="N294" s="17" t="s">
        <v>3572</v>
      </c>
      <c r="O294" s="17" t="s">
        <v>84</v>
      </c>
      <c r="P294" t="str">
        <f t="shared" si="4"/>
        <v>堀江中中</v>
      </c>
    </row>
    <row r="295" spans="1:16" x14ac:dyDescent="0.2">
      <c r="A295" s="12">
        <v>2294</v>
      </c>
      <c r="B295" s="13" t="s">
        <v>1776</v>
      </c>
      <c r="C295" s="13" t="s">
        <v>3670</v>
      </c>
      <c r="D295" s="14" t="s">
        <v>139</v>
      </c>
      <c r="E295" s="32" t="s">
        <v>4363</v>
      </c>
      <c r="F295" s="14">
        <v>1</v>
      </c>
      <c r="G295" s="26" t="s">
        <v>3550</v>
      </c>
      <c r="H295" s="14" t="s">
        <v>441</v>
      </c>
      <c r="I295" s="14"/>
      <c r="J295" s="15" t="s">
        <v>174</v>
      </c>
      <c r="K295" s="15" t="s">
        <v>131</v>
      </c>
      <c r="L295" s="17" t="s">
        <v>175</v>
      </c>
      <c r="M295" s="17" t="s">
        <v>132</v>
      </c>
      <c r="N295" s="17" t="s">
        <v>3671</v>
      </c>
      <c r="O295" s="17" t="s">
        <v>84</v>
      </c>
      <c r="P295" t="str">
        <f t="shared" si="4"/>
        <v>堀江中中</v>
      </c>
    </row>
    <row r="296" spans="1:16" x14ac:dyDescent="0.2">
      <c r="A296" s="12">
        <v>2295</v>
      </c>
      <c r="B296" s="13" t="s">
        <v>3672</v>
      </c>
      <c r="C296" s="13" t="s">
        <v>3673</v>
      </c>
      <c r="D296" s="14" t="s">
        <v>139</v>
      </c>
      <c r="E296" s="32" t="s">
        <v>4363</v>
      </c>
      <c r="F296" s="14">
        <v>1</v>
      </c>
      <c r="G296" s="26" t="s">
        <v>3550</v>
      </c>
      <c r="H296" s="14" t="s">
        <v>441</v>
      </c>
      <c r="I296" s="14"/>
      <c r="J296" s="15" t="s">
        <v>3674</v>
      </c>
      <c r="K296" s="15" t="s">
        <v>3675</v>
      </c>
      <c r="L296" s="17" t="s">
        <v>3676</v>
      </c>
      <c r="M296" s="17" t="s">
        <v>3677</v>
      </c>
      <c r="N296" s="17" t="s">
        <v>3678</v>
      </c>
      <c r="O296" s="17" t="s">
        <v>84</v>
      </c>
      <c r="P296" t="str">
        <f t="shared" si="4"/>
        <v>堀江中中</v>
      </c>
    </row>
    <row r="297" spans="1:16" x14ac:dyDescent="0.2">
      <c r="A297" s="12">
        <v>2296</v>
      </c>
      <c r="B297" s="13" t="s">
        <v>398</v>
      </c>
      <c r="C297" s="13" t="s">
        <v>3679</v>
      </c>
      <c r="D297" s="14" t="s">
        <v>139</v>
      </c>
      <c r="E297" s="32" t="s">
        <v>4363</v>
      </c>
      <c r="F297" s="14">
        <v>1</v>
      </c>
      <c r="G297" s="26" t="s">
        <v>3550</v>
      </c>
      <c r="H297" s="14" t="s">
        <v>441</v>
      </c>
      <c r="I297" s="14"/>
      <c r="J297" s="15" t="s">
        <v>399</v>
      </c>
      <c r="K297" s="15" t="s">
        <v>3680</v>
      </c>
      <c r="L297" s="17" t="s">
        <v>400</v>
      </c>
      <c r="M297" s="17" t="s">
        <v>3681</v>
      </c>
      <c r="N297" s="17" t="s">
        <v>3682</v>
      </c>
      <c r="O297" s="17" t="s">
        <v>84</v>
      </c>
      <c r="P297" t="str">
        <f t="shared" si="4"/>
        <v>堀江中中</v>
      </c>
    </row>
    <row r="298" spans="1:16" x14ac:dyDescent="0.2">
      <c r="A298" s="12">
        <v>2297</v>
      </c>
      <c r="B298" s="13" t="s">
        <v>3683</v>
      </c>
      <c r="C298" s="13" t="s">
        <v>3684</v>
      </c>
      <c r="D298" s="14" t="s">
        <v>139</v>
      </c>
      <c r="E298" s="32" t="s">
        <v>4363</v>
      </c>
      <c r="F298" s="14">
        <v>1</v>
      </c>
      <c r="G298" s="26" t="s">
        <v>3550</v>
      </c>
      <c r="H298" s="14" t="s">
        <v>441</v>
      </c>
      <c r="I298" s="14"/>
      <c r="J298" s="15" t="s">
        <v>342</v>
      </c>
      <c r="K298" s="15" t="s">
        <v>1003</v>
      </c>
      <c r="L298" s="17" t="s">
        <v>344</v>
      </c>
      <c r="M298" s="17" t="s">
        <v>1004</v>
      </c>
      <c r="N298" s="17" t="s">
        <v>3580</v>
      </c>
      <c r="O298" s="17" t="s">
        <v>84</v>
      </c>
      <c r="P298" t="str">
        <f t="shared" si="4"/>
        <v>堀江中中</v>
      </c>
    </row>
    <row r="299" spans="1:16" x14ac:dyDescent="0.2">
      <c r="A299" s="12">
        <v>2298</v>
      </c>
      <c r="B299" s="13" t="s">
        <v>3590</v>
      </c>
      <c r="C299" s="13" t="s">
        <v>3685</v>
      </c>
      <c r="D299" s="14" t="s">
        <v>139</v>
      </c>
      <c r="E299" s="32" t="s">
        <v>4356</v>
      </c>
      <c r="F299" s="14">
        <v>1</v>
      </c>
      <c r="G299" s="26" t="s">
        <v>3550</v>
      </c>
      <c r="H299" s="14" t="s">
        <v>441</v>
      </c>
      <c r="I299" s="14"/>
      <c r="J299" s="15" t="s">
        <v>1047</v>
      </c>
      <c r="K299" s="15" t="s">
        <v>3409</v>
      </c>
      <c r="L299" s="17" t="s">
        <v>1048</v>
      </c>
      <c r="M299" s="17" t="s">
        <v>3411</v>
      </c>
      <c r="N299" s="17" t="s">
        <v>3686</v>
      </c>
      <c r="O299" s="17" t="s">
        <v>84</v>
      </c>
      <c r="P299" t="str">
        <f t="shared" si="4"/>
        <v>東海大浦安中中</v>
      </c>
    </row>
    <row r="300" spans="1:16" x14ac:dyDescent="0.2">
      <c r="A300" s="12">
        <v>2299</v>
      </c>
      <c r="B300" s="13" t="s">
        <v>196</v>
      </c>
      <c r="C300" s="13" t="s">
        <v>3687</v>
      </c>
      <c r="D300" s="14" t="s">
        <v>139</v>
      </c>
      <c r="E300" s="32" t="s">
        <v>4345</v>
      </c>
      <c r="F300" s="14">
        <v>1</v>
      </c>
      <c r="G300" s="26" t="s">
        <v>3550</v>
      </c>
      <c r="H300" s="14" t="s">
        <v>441</v>
      </c>
      <c r="I300" s="14"/>
      <c r="J300" s="15" t="s">
        <v>197</v>
      </c>
      <c r="K300" s="15" t="s">
        <v>3688</v>
      </c>
      <c r="L300" s="17" t="s">
        <v>198</v>
      </c>
      <c r="M300" s="17" t="s">
        <v>3689</v>
      </c>
      <c r="N300" s="17" t="s">
        <v>3690</v>
      </c>
      <c r="O300" s="17" t="s">
        <v>84</v>
      </c>
      <c r="P300" t="str">
        <f t="shared" si="4"/>
        <v>高洲中中</v>
      </c>
    </row>
    <row r="301" spans="1:16" x14ac:dyDescent="0.2">
      <c r="A301" s="12">
        <v>2300</v>
      </c>
      <c r="B301" s="13" t="s">
        <v>3691</v>
      </c>
      <c r="C301" s="13" t="s">
        <v>3692</v>
      </c>
      <c r="D301" s="14" t="s">
        <v>139</v>
      </c>
      <c r="E301" s="32" t="s">
        <v>4347</v>
      </c>
      <c r="F301" s="14">
        <v>1</v>
      </c>
      <c r="G301" s="26" t="s">
        <v>3550</v>
      </c>
      <c r="H301" s="14" t="s">
        <v>441</v>
      </c>
      <c r="I301" s="14"/>
      <c r="J301" s="15" t="s">
        <v>3693</v>
      </c>
      <c r="K301" s="15" t="s">
        <v>3694</v>
      </c>
      <c r="L301" s="17" t="s">
        <v>3695</v>
      </c>
      <c r="M301" s="17" t="s">
        <v>3696</v>
      </c>
      <c r="N301" s="17" t="s">
        <v>3592</v>
      </c>
      <c r="O301" s="17" t="s">
        <v>84</v>
      </c>
      <c r="P301" t="str">
        <f t="shared" si="4"/>
        <v>市川五中中</v>
      </c>
    </row>
    <row r="302" spans="1:16" x14ac:dyDescent="0.2">
      <c r="A302" s="12">
        <v>2301</v>
      </c>
      <c r="B302" s="13" t="s">
        <v>3697</v>
      </c>
      <c r="C302" s="13" t="s">
        <v>3698</v>
      </c>
      <c r="D302" s="14" t="s">
        <v>139</v>
      </c>
      <c r="E302" s="32" t="s">
        <v>4347</v>
      </c>
      <c r="F302" s="14">
        <v>1</v>
      </c>
      <c r="G302" s="26" t="s">
        <v>3550</v>
      </c>
      <c r="H302" s="14" t="s">
        <v>441</v>
      </c>
      <c r="I302" s="14"/>
      <c r="J302" s="15" t="s">
        <v>3699</v>
      </c>
      <c r="K302" s="15" t="s">
        <v>3700</v>
      </c>
      <c r="L302" s="17" t="s">
        <v>3701</v>
      </c>
      <c r="M302" s="17" t="s">
        <v>1023</v>
      </c>
      <c r="N302" s="17" t="s">
        <v>3702</v>
      </c>
      <c r="O302" s="17" t="s">
        <v>84</v>
      </c>
      <c r="P302" t="str">
        <f t="shared" si="4"/>
        <v>市川五中中</v>
      </c>
    </row>
    <row r="303" spans="1:16" x14ac:dyDescent="0.2">
      <c r="A303" s="12">
        <v>2302</v>
      </c>
      <c r="B303" s="22" t="s">
        <v>4698</v>
      </c>
      <c r="C303" s="22" t="s">
        <v>3703</v>
      </c>
      <c r="D303" s="14" t="s">
        <v>139</v>
      </c>
      <c r="E303" s="34" t="s">
        <v>4347</v>
      </c>
      <c r="F303" s="23">
        <v>1</v>
      </c>
      <c r="G303" s="26" t="s">
        <v>3550</v>
      </c>
      <c r="H303" s="14" t="s">
        <v>441</v>
      </c>
      <c r="I303" s="23"/>
      <c r="J303" s="21" t="s">
        <v>3704</v>
      </c>
      <c r="K303" s="21" t="s">
        <v>3705</v>
      </c>
      <c r="L303" s="17" t="s">
        <v>3706</v>
      </c>
      <c r="M303" s="17" t="s">
        <v>3707</v>
      </c>
      <c r="N303" s="17" t="s">
        <v>3708</v>
      </c>
      <c r="O303" s="17" t="s">
        <v>84</v>
      </c>
      <c r="P303" t="str">
        <f t="shared" si="4"/>
        <v>市川五中中</v>
      </c>
    </row>
    <row r="304" spans="1:16" x14ac:dyDescent="0.2">
      <c r="A304" s="12">
        <v>2303</v>
      </c>
      <c r="B304" s="13" t="s">
        <v>3709</v>
      </c>
      <c r="C304" s="13" t="s">
        <v>3710</v>
      </c>
      <c r="D304" s="14" t="s">
        <v>139</v>
      </c>
      <c r="E304" s="32" t="s">
        <v>4347</v>
      </c>
      <c r="F304" s="14">
        <v>1</v>
      </c>
      <c r="G304" s="26" t="s">
        <v>3550</v>
      </c>
      <c r="H304" s="14" t="s">
        <v>441</v>
      </c>
      <c r="I304" s="14"/>
      <c r="J304" s="15" t="s">
        <v>3711</v>
      </c>
      <c r="K304" s="15" t="s">
        <v>3712</v>
      </c>
      <c r="L304" s="17" t="s">
        <v>3713</v>
      </c>
      <c r="M304" s="17" t="s">
        <v>3714</v>
      </c>
      <c r="N304" s="17" t="s">
        <v>3715</v>
      </c>
      <c r="O304" s="17" t="s">
        <v>84</v>
      </c>
      <c r="P304" t="str">
        <f t="shared" si="4"/>
        <v>市川五中中</v>
      </c>
    </row>
    <row r="305" spans="1:16" x14ac:dyDescent="0.2">
      <c r="A305" s="12">
        <v>2304</v>
      </c>
      <c r="B305" s="22" t="s">
        <v>3716</v>
      </c>
      <c r="C305" s="22" t="s">
        <v>3717</v>
      </c>
      <c r="D305" s="14" t="s">
        <v>139</v>
      </c>
      <c r="E305" s="34" t="s">
        <v>4347</v>
      </c>
      <c r="F305" s="23">
        <v>1</v>
      </c>
      <c r="G305" s="26" t="s">
        <v>3550</v>
      </c>
      <c r="H305" s="14" t="s">
        <v>441</v>
      </c>
      <c r="I305" s="23"/>
      <c r="J305" s="21" t="s">
        <v>3718</v>
      </c>
      <c r="K305" s="21" t="s">
        <v>3719</v>
      </c>
      <c r="L305" s="17" t="s">
        <v>3720</v>
      </c>
      <c r="M305" s="17" t="s">
        <v>3721</v>
      </c>
      <c r="N305" s="17" t="s">
        <v>3722</v>
      </c>
      <c r="O305" s="17" t="s">
        <v>84</v>
      </c>
      <c r="P305" t="str">
        <f t="shared" si="4"/>
        <v>市川五中中</v>
      </c>
    </row>
    <row r="306" spans="1:16" x14ac:dyDescent="0.2">
      <c r="A306" s="12">
        <v>2305</v>
      </c>
      <c r="B306" s="22" t="s">
        <v>3723</v>
      </c>
      <c r="C306" s="22" t="s">
        <v>3724</v>
      </c>
      <c r="D306" s="14" t="s">
        <v>139</v>
      </c>
      <c r="E306" s="34" t="s">
        <v>4347</v>
      </c>
      <c r="F306" s="23">
        <v>1</v>
      </c>
      <c r="G306" s="26" t="s">
        <v>3550</v>
      </c>
      <c r="H306" s="14" t="s">
        <v>441</v>
      </c>
      <c r="I306" s="23"/>
      <c r="J306" s="21" t="s">
        <v>3725</v>
      </c>
      <c r="K306" s="21" t="s">
        <v>3726</v>
      </c>
      <c r="L306" s="17" t="s">
        <v>3727</v>
      </c>
      <c r="M306" s="17" t="s">
        <v>3728</v>
      </c>
      <c r="N306" s="17" t="s">
        <v>3729</v>
      </c>
      <c r="O306" s="17" t="s">
        <v>84</v>
      </c>
      <c r="P306" t="str">
        <f t="shared" si="4"/>
        <v>市川五中中</v>
      </c>
    </row>
    <row r="307" spans="1:16" x14ac:dyDescent="0.2">
      <c r="A307" s="12">
        <v>2306</v>
      </c>
      <c r="B307" s="13" t="s">
        <v>1484</v>
      </c>
      <c r="C307" s="13" t="s">
        <v>3730</v>
      </c>
      <c r="D307" s="14" t="s">
        <v>139</v>
      </c>
      <c r="E307" s="32" t="s">
        <v>4347</v>
      </c>
      <c r="F307" s="14">
        <v>1</v>
      </c>
      <c r="G307" s="26" t="s">
        <v>3550</v>
      </c>
      <c r="H307" s="14" t="s">
        <v>441</v>
      </c>
      <c r="I307" s="14"/>
      <c r="J307" s="15" t="s">
        <v>3731</v>
      </c>
      <c r="K307" s="15" t="s">
        <v>3732</v>
      </c>
      <c r="L307" s="17" t="s">
        <v>475</v>
      </c>
      <c r="M307" s="17" t="s">
        <v>1057</v>
      </c>
      <c r="N307" s="17" t="s">
        <v>3733</v>
      </c>
      <c r="O307" s="17" t="s">
        <v>84</v>
      </c>
      <c r="P307" t="str">
        <f t="shared" si="4"/>
        <v>市川五中中</v>
      </c>
    </row>
    <row r="308" spans="1:16" x14ac:dyDescent="0.2">
      <c r="A308" s="12">
        <v>2307</v>
      </c>
      <c r="B308" s="13" t="s">
        <v>3734</v>
      </c>
      <c r="C308" s="13" t="s">
        <v>3735</v>
      </c>
      <c r="D308" s="14" t="s">
        <v>139</v>
      </c>
      <c r="E308" s="32" t="s">
        <v>4347</v>
      </c>
      <c r="F308" s="14">
        <v>1</v>
      </c>
      <c r="G308" s="26" t="s">
        <v>3550</v>
      </c>
      <c r="H308" s="14" t="s">
        <v>441</v>
      </c>
      <c r="I308" s="14"/>
      <c r="J308" s="15" t="s">
        <v>3736</v>
      </c>
      <c r="K308" s="15" t="s">
        <v>3737</v>
      </c>
      <c r="L308" s="17" t="s">
        <v>3738</v>
      </c>
      <c r="M308" s="17" t="s">
        <v>3739</v>
      </c>
      <c r="N308" s="17" t="s">
        <v>3354</v>
      </c>
      <c r="O308" s="17" t="s">
        <v>84</v>
      </c>
      <c r="P308" t="str">
        <f t="shared" si="4"/>
        <v>市川五中中</v>
      </c>
    </row>
    <row r="309" spans="1:16" x14ac:dyDescent="0.2">
      <c r="A309" s="12">
        <v>2308</v>
      </c>
      <c r="B309" s="13" t="s">
        <v>3740</v>
      </c>
      <c r="C309" s="13" t="s">
        <v>3741</v>
      </c>
      <c r="D309" s="14" t="s">
        <v>139</v>
      </c>
      <c r="E309" s="32" t="s">
        <v>4357</v>
      </c>
      <c r="F309" s="14">
        <v>1</v>
      </c>
      <c r="G309" s="26" t="s">
        <v>3550</v>
      </c>
      <c r="H309" s="14" t="s">
        <v>1983</v>
      </c>
      <c r="I309" s="14"/>
      <c r="J309" s="15" t="s">
        <v>3742</v>
      </c>
      <c r="K309" s="15" t="s">
        <v>970</v>
      </c>
      <c r="L309" s="17" t="s">
        <v>3743</v>
      </c>
      <c r="M309" s="17" t="s">
        <v>971</v>
      </c>
      <c r="N309" s="17" t="s">
        <v>3708</v>
      </c>
      <c r="O309" s="17" t="s">
        <v>84</v>
      </c>
      <c r="P309" t="str">
        <f t="shared" si="4"/>
        <v>日の出中中</v>
      </c>
    </row>
    <row r="310" spans="1:16" x14ac:dyDescent="0.2">
      <c r="A310" s="12">
        <v>2309</v>
      </c>
      <c r="B310" s="13" t="s">
        <v>3744</v>
      </c>
      <c r="C310" s="13" t="s">
        <v>3745</v>
      </c>
      <c r="D310" s="14" t="s">
        <v>139</v>
      </c>
      <c r="E310" s="32" t="s">
        <v>4357</v>
      </c>
      <c r="F310" s="14">
        <v>1</v>
      </c>
      <c r="G310" s="26" t="s">
        <v>3550</v>
      </c>
      <c r="H310" s="14" t="s">
        <v>441</v>
      </c>
      <c r="I310" s="14"/>
      <c r="J310" s="15" t="s">
        <v>3746</v>
      </c>
      <c r="K310" s="15" t="s">
        <v>3747</v>
      </c>
      <c r="L310" s="17" t="s">
        <v>3748</v>
      </c>
      <c r="M310" s="17" t="s">
        <v>3749</v>
      </c>
      <c r="N310" s="17" t="s">
        <v>3750</v>
      </c>
      <c r="O310" s="17" t="s">
        <v>84</v>
      </c>
      <c r="P310" t="str">
        <f t="shared" si="4"/>
        <v>日の出中中</v>
      </c>
    </row>
    <row r="311" spans="1:16" x14ac:dyDescent="0.2">
      <c r="A311" s="12">
        <v>2310</v>
      </c>
      <c r="B311" s="22" t="s">
        <v>3751</v>
      </c>
      <c r="C311" s="22" t="s">
        <v>3752</v>
      </c>
      <c r="D311" s="14" t="s">
        <v>139</v>
      </c>
      <c r="E311" s="34" t="s">
        <v>4357</v>
      </c>
      <c r="F311" s="23">
        <v>1</v>
      </c>
      <c r="G311" s="26" t="s">
        <v>3550</v>
      </c>
      <c r="H311" s="14" t="s">
        <v>441</v>
      </c>
      <c r="I311" s="23"/>
      <c r="J311" s="21" t="s">
        <v>3753</v>
      </c>
      <c r="K311" s="21" t="s">
        <v>3754</v>
      </c>
      <c r="L311" s="17" t="s">
        <v>3755</v>
      </c>
      <c r="M311" s="17" t="s">
        <v>3756</v>
      </c>
      <c r="N311" s="17" t="s">
        <v>3757</v>
      </c>
      <c r="O311" s="17" t="s">
        <v>84</v>
      </c>
      <c r="P311" t="str">
        <f t="shared" si="4"/>
        <v>日の出中中</v>
      </c>
    </row>
    <row r="312" spans="1:16" x14ac:dyDescent="0.2">
      <c r="A312" s="12">
        <v>2311</v>
      </c>
      <c r="B312" s="13" t="s">
        <v>927</v>
      </c>
      <c r="C312" s="13" t="s">
        <v>3758</v>
      </c>
      <c r="D312" s="14" t="s">
        <v>139</v>
      </c>
      <c r="E312" s="32" t="s">
        <v>4357</v>
      </c>
      <c r="F312" s="14">
        <v>1</v>
      </c>
      <c r="G312" s="14" t="s">
        <v>3550</v>
      </c>
      <c r="H312" s="14" t="s">
        <v>441</v>
      </c>
      <c r="I312" s="14"/>
      <c r="J312" s="15" t="s">
        <v>354</v>
      </c>
      <c r="K312" s="15" t="s">
        <v>3759</v>
      </c>
      <c r="L312" s="17" t="s">
        <v>355</v>
      </c>
      <c r="M312" s="17" t="s">
        <v>3760</v>
      </c>
      <c r="N312" s="17" t="s">
        <v>3761</v>
      </c>
      <c r="O312" s="17" t="s">
        <v>84</v>
      </c>
      <c r="P312" t="str">
        <f t="shared" si="4"/>
        <v>日の出中中</v>
      </c>
    </row>
    <row r="313" spans="1:16" x14ac:dyDescent="0.2">
      <c r="A313" s="12">
        <v>2312</v>
      </c>
      <c r="B313" s="22" t="s">
        <v>3762</v>
      </c>
      <c r="C313" s="22" t="s">
        <v>3763</v>
      </c>
      <c r="D313" s="14" t="s">
        <v>139</v>
      </c>
      <c r="E313" s="34" t="s">
        <v>4357</v>
      </c>
      <c r="F313" s="23">
        <v>1</v>
      </c>
      <c r="G313" s="14" t="s">
        <v>3550</v>
      </c>
      <c r="H313" s="14" t="s">
        <v>441</v>
      </c>
      <c r="I313" s="23"/>
      <c r="J313" s="21" t="s">
        <v>3764</v>
      </c>
      <c r="K313" s="21" t="s">
        <v>3765</v>
      </c>
      <c r="L313" s="17" t="s">
        <v>3766</v>
      </c>
      <c r="M313" s="17" t="s">
        <v>105</v>
      </c>
      <c r="N313" s="17" t="s">
        <v>3682</v>
      </c>
      <c r="O313" s="17" t="s">
        <v>84</v>
      </c>
      <c r="P313" t="str">
        <f t="shared" si="4"/>
        <v>日の出中中</v>
      </c>
    </row>
    <row r="314" spans="1:16" x14ac:dyDescent="0.2">
      <c r="A314" s="12">
        <v>2313</v>
      </c>
      <c r="B314" s="22" t="s">
        <v>1155</v>
      </c>
      <c r="C314" s="22" t="s">
        <v>3767</v>
      </c>
      <c r="D314" s="14" t="s">
        <v>139</v>
      </c>
      <c r="E314" s="34" t="s">
        <v>4357</v>
      </c>
      <c r="F314" s="23">
        <v>1</v>
      </c>
      <c r="G314" s="14" t="s">
        <v>3550</v>
      </c>
      <c r="H314" s="23" t="s">
        <v>441</v>
      </c>
      <c r="I314" s="23"/>
      <c r="J314" s="21" t="s">
        <v>424</v>
      </c>
      <c r="K314" s="21" t="s">
        <v>3492</v>
      </c>
      <c r="L314" s="17" t="s">
        <v>425</v>
      </c>
      <c r="M314" s="17" t="s">
        <v>3494</v>
      </c>
      <c r="N314" s="17" t="s">
        <v>3768</v>
      </c>
      <c r="O314" s="17" t="s">
        <v>84</v>
      </c>
      <c r="P314" t="str">
        <f t="shared" si="4"/>
        <v>日の出中中</v>
      </c>
    </row>
    <row r="315" spans="1:16" x14ac:dyDescent="0.2">
      <c r="A315" s="12">
        <v>2314</v>
      </c>
      <c r="B315" s="13" t="s">
        <v>3769</v>
      </c>
      <c r="C315" s="13" t="s">
        <v>3770</v>
      </c>
      <c r="D315" s="14" t="s">
        <v>139</v>
      </c>
      <c r="E315" s="32" t="s">
        <v>4357</v>
      </c>
      <c r="F315" s="14">
        <v>1</v>
      </c>
      <c r="G315" s="14" t="s">
        <v>3550</v>
      </c>
      <c r="H315" s="14" t="s">
        <v>441</v>
      </c>
      <c r="I315" s="14"/>
      <c r="J315" s="15" t="s">
        <v>3771</v>
      </c>
      <c r="K315" s="15" t="s">
        <v>989</v>
      </c>
      <c r="L315" s="17" t="s">
        <v>3772</v>
      </c>
      <c r="M315" s="17" t="s">
        <v>990</v>
      </c>
      <c r="N315" s="17" t="s">
        <v>3651</v>
      </c>
      <c r="O315" s="17" t="s">
        <v>84</v>
      </c>
      <c r="P315" t="str">
        <f t="shared" si="4"/>
        <v>日の出中中</v>
      </c>
    </row>
    <row r="316" spans="1:16" x14ac:dyDescent="0.2">
      <c r="A316" s="12">
        <v>2315</v>
      </c>
      <c r="B316" s="13" t="s">
        <v>3773</v>
      </c>
      <c r="C316" s="13" t="s">
        <v>3774</v>
      </c>
      <c r="D316" s="14" t="s">
        <v>139</v>
      </c>
      <c r="E316" s="32" t="s">
        <v>4357</v>
      </c>
      <c r="F316" s="14">
        <v>1</v>
      </c>
      <c r="G316" s="14" t="s">
        <v>3550</v>
      </c>
      <c r="H316" s="14" t="s">
        <v>441</v>
      </c>
      <c r="I316" s="14"/>
      <c r="J316" s="15" t="s">
        <v>334</v>
      </c>
      <c r="K316" s="15" t="s">
        <v>1209</v>
      </c>
      <c r="L316" s="17" t="s">
        <v>335</v>
      </c>
      <c r="M316" s="17" t="s">
        <v>1211</v>
      </c>
      <c r="N316" s="17" t="s">
        <v>3775</v>
      </c>
      <c r="O316" s="17" t="s">
        <v>84</v>
      </c>
      <c r="P316" t="str">
        <f t="shared" si="4"/>
        <v>日の出中中</v>
      </c>
    </row>
    <row r="317" spans="1:16" x14ac:dyDescent="0.2">
      <c r="A317" s="12">
        <v>2316</v>
      </c>
      <c r="B317" s="13" t="s">
        <v>914</v>
      </c>
      <c r="C317" s="13" t="s">
        <v>3776</v>
      </c>
      <c r="D317" s="14" t="s">
        <v>139</v>
      </c>
      <c r="E317" s="32" t="s">
        <v>4357</v>
      </c>
      <c r="F317" s="14">
        <v>1</v>
      </c>
      <c r="G317" s="14" t="s">
        <v>3550</v>
      </c>
      <c r="H317" s="23" t="s">
        <v>441</v>
      </c>
      <c r="I317" s="14"/>
      <c r="J317" s="15" t="s">
        <v>916</v>
      </c>
      <c r="K317" s="15" t="s">
        <v>1340</v>
      </c>
      <c r="L317" s="17" t="s">
        <v>917</v>
      </c>
      <c r="M317" s="17" t="s">
        <v>1342</v>
      </c>
      <c r="N317" s="17" t="s">
        <v>3777</v>
      </c>
      <c r="O317" s="17" t="s">
        <v>84</v>
      </c>
      <c r="P317" t="str">
        <f t="shared" si="4"/>
        <v>日の出中中</v>
      </c>
    </row>
    <row r="318" spans="1:16" x14ac:dyDescent="0.2">
      <c r="A318" s="12">
        <v>2317</v>
      </c>
      <c r="B318" s="13" t="s">
        <v>4699</v>
      </c>
      <c r="C318" s="13" t="s">
        <v>4700</v>
      </c>
      <c r="D318" s="14" t="s">
        <v>139</v>
      </c>
      <c r="E318" s="32" t="s">
        <v>4359</v>
      </c>
      <c r="F318" s="14">
        <v>1</v>
      </c>
      <c r="G318" s="14" t="s">
        <v>4450</v>
      </c>
      <c r="H318" s="14" t="s">
        <v>441</v>
      </c>
      <c r="I318" s="14"/>
      <c r="J318" s="15" t="s">
        <v>4385</v>
      </c>
      <c r="K318" s="15" t="s">
        <v>4374</v>
      </c>
      <c r="L318" s="17" t="s">
        <v>4701</v>
      </c>
      <c r="M318" s="17" t="s">
        <v>4375</v>
      </c>
      <c r="N318" s="17" t="s">
        <v>4702</v>
      </c>
      <c r="O318" s="17" t="s">
        <v>84</v>
      </c>
      <c r="P318" t="str">
        <f t="shared" si="4"/>
        <v>入船中中</v>
      </c>
    </row>
    <row r="319" spans="1:16" x14ac:dyDescent="0.2">
      <c r="A319" s="12">
        <v>2318</v>
      </c>
      <c r="B319" s="13" t="s">
        <v>4703</v>
      </c>
      <c r="C319" s="13" t="s">
        <v>4704</v>
      </c>
      <c r="D319" s="14" t="s">
        <v>139</v>
      </c>
      <c r="E319" s="32" t="s">
        <v>4359</v>
      </c>
      <c r="F319" s="14">
        <v>1</v>
      </c>
      <c r="G319" s="14" t="s">
        <v>4450</v>
      </c>
      <c r="H319" s="14" t="s">
        <v>441</v>
      </c>
      <c r="I319" s="14"/>
      <c r="J319" s="15" t="s">
        <v>1584</v>
      </c>
      <c r="K319" s="15" t="s">
        <v>4393</v>
      </c>
      <c r="L319" s="17" t="s">
        <v>1586</v>
      </c>
      <c r="M319" s="17" t="s">
        <v>4394</v>
      </c>
      <c r="N319" s="17" t="s">
        <v>4255</v>
      </c>
      <c r="O319" s="17" t="s">
        <v>84</v>
      </c>
      <c r="P319" t="str">
        <f t="shared" si="4"/>
        <v>入船中中</v>
      </c>
    </row>
    <row r="320" spans="1:16" x14ac:dyDescent="0.2">
      <c r="A320" s="12">
        <v>2319</v>
      </c>
      <c r="B320" s="13" t="s">
        <v>4705</v>
      </c>
      <c r="C320" s="13" t="s">
        <v>4706</v>
      </c>
      <c r="D320" s="14" t="s">
        <v>139</v>
      </c>
      <c r="E320" s="32" t="s">
        <v>4359</v>
      </c>
      <c r="F320" s="14">
        <v>1</v>
      </c>
      <c r="G320" s="14" t="s">
        <v>4450</v>
      </c>
      <c r="H320" s="14" t="s">
        <v>441</v>
      </c>
      <c r="I320" s="14"/>
      <c r="J320" s="15" t="s">
        <v>300</v>
      </c>
      <c r="K320" s="15" t="s">
        <v>4707</v>
      </c>
      <c r="L320" s="17" t="s">
        <v>301</v>
      </c>
      <c r="M320" s="17" t="s">
        <v>4708</v>
      </c>
      <c r="N320" s="17" t="s">
        <v>4709</v>
      </c>
      <c r="O320" s="17" t="s">
        <v>84</v>
      </c>
      <c r="P320" t="str">
        <f t="shared" si="4"/>
        <v>入船中中</v>
      </c>
    </row>
    <row r="321" spans="1:16" x14ac:dyDescent="0.2">
      <c r="A321" s="12">
        <v>2320</v>
      </c>
      <c r="B321" s="13" t="s">
        <v>4710</v>
      </c>
      <c r="C321" s="13" t="s">
        <v>4711</v>
      </c>
      <c r="D321" s="14" t="s">
        <v>139</v>
      </c>
      <c r="E321" s="32" t="s">
        <v>4359</v>
      </c>
      <c r="F321" s="14">
        <v>1</v>
      </c>
      <c r="G321" s="14" t="s">
        <v>4450</v>
      </c>
      <c r="H321" s="14" t="s">
        <v>441</v>
      </c>
      <c r="I321" s="14"/>
      <c r="J321" s="15" t="s">
        <v>4372</v>
      </c>
      <c r="K321" s="15" t="s">
        <v>4380</v>
      </c>
      <c r="L321" s="17" t="s">
        <v>4373</v>
      </c>
      <c r="M321" s="17" t="s">
        <v>4381</v>
      </c>
      <c r="N321" s="17" t="s">
        <v>4712</v>
      </c>
      <c r="O321" s="17" t="s">
        <v>84</v>
      </c>
      <c r="P321" t="str">
        <f t="shared" si="4"/>
        <v>入船中中</v>
      </c>
    </row>
    <row r="322" spans="1:16" x14ac:dyDescent="0.2">
      <c r="A322" s="12">
        <v>2321</v>
      </c>
      <c r="B322" s="13" t="s">
        <v>4713</v>
      </c>
      <c r="C322" s="13" t="s">
        <v>4714</v>
      </c>
      <c r="D322" s="14" t="s">
        <v>139</v>
      </c>
      <c r="E322" s="32" t="s">
        <v>4359</v>
      </c>
      <c r="F322" s="14">
        <v>1</v>
      </c>
      <c r="G322" s="14" t="s">
        <v>4450</v>
      </c>
      <c r="H322" s="14" t="s">
        <v>441</v>
      </c>
      <c r="I322" s="14"/>
      <c r="J322" s="15" t="s">
        <v>1647</v>
      </c>
      <c r="K322" s="15" t="s">
        <v>2428</v>
      </c>
      <c r="L322" s="17" t="s">
        <v>1648</v>
      </c>
      <c r="M322" s="17" t="s">
        <v>2429</v>
      </c>
      <c r="N322" s="17" t="s">
        <v>4715</v>
      </c>
      <c r="O322" s="17" t="s">
        <v>84</v>
      </c>
      <c r="P322" t="str">
        <f t="shared" si="4"/>
        <v>入船中中</v>
      </c>
    </row>
    <row r="323" spans="1:16" x14ac:dyDescent="0.2">
      <c r="A323" s="12">
        <v>2322</v>
      </c>
      <c r="B323" s="13" t="s">
        <v>4716</v>
      </c>
      <c r="C323" s="13" t="s">
        <v>4717</v>
      </c>
      <c r="D323" s="14" t="s">
        <v>139</v>
      </c>
      <c r="E323" s="32" t="s">
        <v>4359</v>
      </c>
      <c r="F323" s="14">
        <v>1</v>
      </c>
      <c r="G323" s="14" t="s">
        <v>4450</v>
      </c>
      <c r="H323" s="14" t="s">
        <v>441</v>
      </c>
      <c r="I323" s="14"/>
      <c r="J323" s="15" t="s">
        <v>4718</v>
      </c>
      <c r="K323" s="15" t="s">
        <v>1049</v>
      </c>
      <c r="L323" s="17" t="s">
        <v>4719</v>
      </c>
      <c r="M323" s="17" t="s">
        <v>1050</v>
      </c>
      <c r="N323" s="17" t="s">
        <v>4278</v>
      </c>
      <c r="O323" s="17" t="s">
        <v>84</v>
      </c>
      <c r="P323" t="str">
        <f t="shared" ref="P323:P386" si="5">E323&amp;"中"</f>
        <v>入船中中</v>
      </c>
    </row>
    <row r="324" spans="1:16" x14ac:dyDescent="0.2">
      <c r="A324" s="12">
        <v>2323</v>
      </c>
      <c r="B324" s="13" t="s">
        <v>4720</v>
      </c>
      <c r="C324" s="13" t="s">
        <v>4721</v>
      </c>
      <c r="D324" s="14" t="s">
        <v>139</v>
      </c>
      <c r="E324" s="32" t="s">
        <v>4355</v>
      </c>
      <c r="F324" s="14">
        <v>3</v>
      </c>
      <c r="G324" s="14" t="s">
        <v>4722</v>
      </c>
      <c r="H324" s="14" t="s">
        <v>441</v>
      </c>
      <c r="I324" s="14"/>
      <c r="J324" s="15" t="s">
        <v>4723</v>
      </c>
      <c r="K324" s="15" t="s">
        <v>989</v>
      </c>
      <c r="L324" s="17" t="s">
        <v>4724</v>
      </c>
      <c r="M324" s="17" t="s">
        <v>990</v>
      </c>
      <c r="N324" s="17" t="s">
        <v>4725</v>
      </c>
      <c r="O324" s="17" t="s">
        <v>84</v>
      </c>
      <c r="P324" t="str">
        <f t="shared" si="5"/>
        <v>筑波大聴覚中中</v>
      </c>
    </row>
    <row r="325" spans="1:16" x14ac:dyDescent="0.2">
      <c r="A325" s="12">
        <v>2324</v>
      </c>
      <c r="B325" s="13" t="s">
        <v>4726</v>
      </c>
      <c r="C325" s="13" t="s">
        <v>4727</v>
      </c>
      <c r="D325" s="14" t="s">
        <v>139</v>
      </c>
      <c r="E325" s="32" t="s">
        <v>4362</v>
      </c>
      <c r="F325" s="14">
        <v>1</v>
      </c>
      <c r="G325" s="14" t="s">
        <v>4496</v>
      </c>
      <c r="H325" s="14" t="s">
        <v>441</v>
      </c>
      <c r="I325" s="14"/>
      <c r="J325" s="15" t="s">
        <v>4728</v>
      </c>
      <c r="K325" s="15" t="s">
        <v>3732</v>
      </c>
      <c r="L325" s="17" t="s">
        <v>296</v>
      </c>
      <c r="M325" s="17" t="s">
        <v>1057</v>
      </c>
      <c r="N325" s="17" t="s">
        <v>4729</v>
      </c>
      <c r="O325" s="17" t="s">
        <v>84</v>
      </c>
      <c r="P325" t="str">
        <f t="shared" si="5"/>
        <v>福栄中中</v>
      </c>
    </row>
    <row r="326" spans="1:16" x14ac:dyDescent="0.2">
      <c r="A326" s="12">
        <v>2325</v>
      </c>
      <c r="B326" s="13" t="s">
        <v>1489</v>
      </c>
      <c r="C326" s="13" t="s">
        <v>4730</v>
      </c>
      <c r="D326" s="14" t="s">
        <v>139</v>
      </c>
      <c r="E326" s="32" t="s">
        <v>4362</v>
      </c>
      <c r="F326" s="14">
        <v>1</v>
      </c>
      <c r="G326" s="14" t="s">
        <v>4496</v>
      </c>
      <c r="H326" s="14" t="s">
        <v>441</v>
      </c>
      <c r="I326" s="14"/>
      <c r="J326" s="15" t="s">
        <v>4731</v>
      </c>
      <c r="K326" s="15" t="s">
        <v>4732</v>
      </c>
      <c r="L326" s="17" t="s">
        <v>1081</v>
      </c>
      <c r="M326" s="17" t="s">
        <v>4733</v>
      </c>
      <c r="N326" s="17" t="s">
        <v>4734</v>
      </c>
      <c r="O326" s="17" t="s">
        <v>84</v>
      </c>
      <c r="P326" t="str">
        <f t="shared" si="5"/>
        <v>福栄中中</v>
      </c>
    </row>
    <row r="327" spans="1:16" x14ac:dyDescent="0.2">
      <c r="A327" s="12">
        <v>2326</v>
      </c>
      <c r="B327" s="13" t="s">
        <v>4405</v>
      </c>
      <c r="C327" s="13" t="s">
        <v>4735</v>
      </c>
      <c r="D327" s="14" t="s">
        <v>139</v>
      </c>
      <c r="E327" s="32" t="s">
        <v>4362</v>
      </c>
      <c r="F327" s="14">
        <v>1</v>
      </c>
      <c r="G327" s="14" t="s">
        <v>4496</v>
      </c>
      <c r="H327" s="14" t="s">
        <v>441</v>
      </c>
      <c r="I327" s="14"/>
      <c r="J327" s="15" t="s">
        <v>4736</v>
      </c>
      <c r="K327" s="15" t="s">
        <v>4737</v>
      </c>
      <c r="L327" s="17" t="s">
        <v>4407</v>
      </c>
      <c r="M327" s="17" t="s">
        <v>1342</v>
      </c>
      <c r="N327" s="17" t="s">
        <v>4738</v>
      </c>
      <c r="O327" s="17" t="s">
        <v>84</v>
      </c>
      <c r="P327" t="str">
        <f t="shared" si="5"/>
        <v>福栄中中</v>
      </c>
    </row>
    <row r="328" spans="1:16" x14ac:dyDescent="0.2">
      <c r="A328" s="12">
        <v>2327</v>
      </c>
      <c r="B328" s="13" t="s">
        <v>4739</v>
      </c>
      <c r="C328" s="13" t="s">
        <v>4740</v>
      </c>
      <c r="D328" s="14" t="s">
        <v>139</v>
      </c>
      <c r="E328" s="32" t="s">
        <v>4362</v>
      </c>
      <c r="F328" s="14">
        <v>1</v>
      </c>
      <c r="G328" s="14" t="s">
        <v>4496</v>
      </c>
      <c r="H328" s="14" t="s">
        <v>441</v>
      </c>
      <c r="I328" s="14"/>
      <c r="J328" s="15" t="s">
        <v>4741</v>
      </c>
      <c r="K328" s="15" t="s">
        <v>4742</v>
      </c>
      <c r="L328" s="17" t="s">
        <v>4743</v>
      </c>
      <c r="M328" s="17" t="s">
        <v>4744</v>
      </c>
      <c r="N328" s="17" t="s">
        <v>4745</v>
      </c>
      <c r="O328" s="17" t="s">
        <v>84</v>
      </c>
      <c r="P328" t="str">
        <f t="shared" si="5"/>
        <v>福栄中中</v>
      </c>
    </row>
    <row r="329" spans="1:16" x14ac:dyDescent="0.2">
      <c r="A329" s="12">
        <v>2328</v>
      </c>
      <c r="B329" s="13" t="s">
        <v>4746</v>
      </c>
      <c r="C329" s="13" t="s">
        <v>4747</v>
      </c>
      <c r="D329" s="14" t="s">
        <v>139</v>
      </c>
      <c r="E329" s="32" t="s">
        <v>4362</v>
      </c>
      <c r="F329" s="14">
        <v>1</v>
      </c>
      <c r="G329" s="14" t="s">
        <v>4496</v>
      </c>
      <c r="H329" s="14" t="s">
        <v>441</v>
      </c>
      <c r="I329" s="14"/>
      <c r="J329" s="15" t="s">
        <v>4748</v>
      </c>
      <c r="K329" s="15" t="s">
        <v>4749</v>
      </c>
      <c r="L329" s="17" t="s">
        <v>337</v>
      </c>
      <c r="M329" s="17" t="s">
        <v>4750</v>
      </c>
      <c r="N329" s="17" t="s">
        <v>4751</v>
      </c>
      <c r="O329" s="17" t="s">
        <v>84</v>
      </c>
      <c r="P329" t="str">
        <f t="shared" si="5"/>
        <v>福栄中中</v>
      </c>
    </row>
    <row r="330" spans="1:16" x14ac:dyDescent="0.2">
      <c r="A330" s="12">
        <v>2329</v>
      </c>
      <c r="B330" s="13" t="s">
        <v>196</v>
      </c>
      <c r="C330" s="13" t="s">
        <v>4752</v>
      </c>
      <c r="D330" s="14" t="s">
        <v>139</v>
      </c>
      <c r="E330" s="32" t="s">
        <v>4354</v>
      </c>
      <c r="F330" s="14">
        <v>1</v>
      </c>
      <c r="G330" s="14">
        <v>5.12</v>
      </c>
      <c r="H330" s="14" t="s">
        <v>441</v>
      </c>
      <c r="I330" s="14"/>
      <c r="J330" s="15" t="s">
        <v>197</v>
      </c>
      <c r="K330" s="15" t="s">
        <v>985</v>
      </c>
      <c r="L330" s="17" t="s">
        <v>198</v>
      </c>
      <c r="M330" s="17" t="s">
        <v>986</v>
      </c>
      <c r="N330" s="17" t="s">
        <v>4636</v>
      </c>
      <c r="O330" s="17" t="s">
        <v>84</v>
      </c>
      <c r="P330" t="str">
        <f t="shared" si="5"/>
        <v>大洲中中</v>
      </c>
    </row>
    <row r="331" spans="1:16" x14ac:dyDescent="0.2">
      <c r="A331" s="12">
        <v>2330</v>
      </c>
      <c r="B331" s="13" t="s">
        <v>4753</v>
      </c>
      <c r="C331" s="13" t="s">
        <v>4754</v>
      </c>
      <c r="D331" s="14" t="s">
        <v>139</v>
      </c>
      <c r="E331" s="32" t="s">
        <v>4354</v>
      </c>
      <c r="F331" s="14">
        <v>1</v>
      </c>
      <c r="G331" s="14">
        <v>5.12</v>
      </c>
      <c r="H331" s="14" t="s">
        <v>441</v>
      </c>
      <c r="I331" s="14"/>
      <c r="J331" s="15" t="s">
        <v>4410</v>
      </c>
      <c r="K331" s="15" t="s">
        <v>4755</v>
      </c>
      <c r="L331" s="17" t="s">
        <v>4411</v>
      </c>
      <c r="M331" s="17" t="s">
        <v>4756</v>
      </c>
      <c r="N331" s="17" t="s">
        <v>4757</v>
      </c>
      <c r="O331" s="17" t="s">
        <v>84</v>
      </c>
      <c r="P331" t="str">
        <f t="shared" si="5"/>
        <v>大洲中中</v>
      </c>
    </row>
    <row r="332" spans="1:16" x14ac:dyDescent="0.2">
      <c r="A332" s="12">
        <v>2331</v>
      </c>
      <c r="B332" s="13" t="s">
        <v>4758</v>
      </c>
      <c r="C332" s="13" t="s">
        <v>4759</v>
      </c>
      <c r="D332" s="14" t="s">
        <v>139</v>
      </c>
      <c r="E332" s="32" t="s">
        <v>4354</v>
      </c>
      <c r="F332" s="14">
        <v>1</v>
      </c>
      <c r="G332" s="14">
        <v>5.12</v>
      </c>
      <c r="H332" s="14" t="s">
        <v>441</v>
      </c>
      <c r="I332" s="14"/>
      <c r="J332" s="15" t="s">
        <v>104</v>
      </c>
      <c r="K332" s="15" t="s">
        <v>3492</v>
      </c>
      <c r="L332" s="17" t="s">
        <v>4444</v>
      </c>
      <c r="M332" s="17" t="s">
        <v>3494</v>
      </c>
      <c r="N332" s="17" t="s">
        <v>4760</v>
      </c>
      <c r="O332" s="17" t="s">
        <v>84</v>
      </c>
      <c r="P332" t="str">
        <f t="shared" si="5"/>
        <v>大洲中中</v>
      </c>
    </row>
    <row r="333" spans="1:16" x14ac:dyDescent="0.2">
      <c r="A333" s="12">
        <v>2332</v>
      </c>
      <c r="B333" s="13" t="s">
        <v>4761</v>
      </c>
      <c r="C333" s="13" t="s">
        <v>4762</v>
      </c>
      <c r="D333" s="14" t="s">
        <v>139</v>
      </c>
      <c r="E333" s="32" t="s">
        <v>4354</v>
      </c>
      <c r="F333" s="14">
        <v>1</v>
      </c>
      <c r="G333" s="14">
        <v>5.12</v>
      </c>
      <c r="H333" s="14" t="s">
        <v>441</v>
      </c>
      <c r="I333" s="14"/>
      <c r="J333" s="15" t="s">
        <v>300</v>
      </c>
      <c r="K333" s="15" t="s">
        <v>4763</v>
      </c>
      <c r="L333" s="17" t="s">
        <v>301</v>
      </c>
      <c r="M333" s="17" t="s">
        <v>4764</v>
      </c>
      <c r="N333" s="17" t="s">
        <v>3604</v>
      </c>
      <c r="O333" s="17" t="s">
        <v>84</v>
      </c>
      <c r="P333" t="str">
        <f t="shared" si="5"/>
        <v>大洲中中</v>
      </c>
    </row>
    <row r="334" spans="1:16" x14ac:dyDescent="0.2">
      <c r="A334" s="12">
        <v>2333</v>
      </c>
      <c r="B334" s="13" t="s">
        <v>4765</v>
      </c>
      <c r="C334" s="13" t="s">
        <v>4766</v>
      </c>
      <c r="D334" s="14" t="s">
        <v>139</v>
      </c>
      <c r="E334" s="32" t="s">
        <v>4349</v>
      </c>
      <c r="F334" s="14">
        <v>2</v>
      </c>
      <c r="G334" s="14" t="s">
        <v>4587</v>
      </c>
      <c r="H334" s="14" t="s">
        <v>441</v>
      </c>
      <c r="I334" s="14"/>
      <c r="J334" s="15" t="s">
        <v>4767</v>
      </c>
      <c r="K334" s="15" t="s">
        <v>4768</v>
      </c>
      <c r="L334" s="17" t="s">
        <v>4769</v>
      </c>
      <c r="M334" s="17" t="s">
        <v>4770</v>
      </c>
      <c r="N334" s="17" t="s">
        <v>4390</v>
      </c>
      <c r="O334" s="17" t="s">
        <v>84</v>
      </c>
      <c r="P334" t="str">
        <f t="shared" si="5"/>
        <v>市川四中中</v>
      </c>
    </row>
    <row r="335" spans="1:16" x14ac:dyDescent="0.2">
      <c r="A335" s="12">
        <v>2334</v>
      </c>
      <c r="B335" s="13" t="s">
        <v>4771</v>
      </c>
      <c r="C335" s="13" t="s">
        <v>4772</v>
      </c>
      <c r="D335" s="14" t="s">
        <v>139</v>
      </c>
      <c r="E335" s="32" t="s">
        <v>4362</v>
      </c>
      <c r="F335" s="14">
        <v>1</v>
      </c>
      <c r="G335" s="14" t="s">
        <v>4587</v>
      </c>
      <c r="H335" s="14" t="s">
        <v>441</v>
      </c>
      <c r="I335" s="14"/>
      <c r="J335" s="15" t="s">
        <v>4773</v>
      </c>
      <c r="K335" s="15" t="s">
        <v>4774</v>
      </c>
      <c r="L335" s="17" t="s">
        <v>471</v>
      </c>
      <c r="M335" s="17" t="s">
        <v>4384</v>
      </c>
      <c r="N335" s="17" t="s">
        <v>4775</v>
      </c>
      <c r="O335" s="17" t="s">
        <v>84</v>
      </c>
      <c r="P335" t="str">
        <f t="shared" si="5"/>
        <v>福栄中中</v>
      </c>
    </row>
    <row r="336" spans="1:16" x14ac:dyDescent="0.2">
      <c r="A336" s="12">
        <v>2335</v>
      </c>
      <c r="B336" s="13" t="s">
        <v>4776</v>
      </c>
      <c r="C336" s="13" t="s">
        <v>4777</v>
      </c>
      <c r="D336" s="14" t="s">
        <v>139</v>
      </c>
      <c r="E336" s="32" t="s">
        <v>4362</v>
      </c>
      <c r="F336" s="14">
        <v>1</v>
      </c>
      <c r="G336" s="14" t="s">
        <v>4587</v>
      </c>
      <c r="H336" s="14" t="s">
        <v>441</v>
      </c>
      <c r="I336" s="14"/>
      <c r="J336" s="15" t="s">
        <v>4778</v>
      </c>
      <c r="K336" s="15" t="s">
        <v>4779</v>
      </c>
      <c r="L336" s="17" t="s">
        <v>4780</v>
      </c>
      <c r="M336" s="17" t="s">
        <v>963</v>
      </c>
      <c r="N336" s="17" t="s">
        <v>3612</v>
      </c>
      <c r="O336" s="17" t="s">
        <v>84</v>
      </c>
      <c r="P336" t="str">
        <f t="shared" si="5"/>
        <v>福栄中中</v>
      </c>
    </row>
    <row r="337" spans="1:16" x14ac:dyDescent="0.2">
      <c r="A337" s="12">
        <v>2336</v>
      </c>
      <c r="B337" s="13" t="s">
        <v>4781</v>
      </c>
      <c r="C337" s="13" t="s">
        <v>4782</v>
      </c>
      <c r="D337" s="14" t="s">
        <v>139</v>
      </c>
      <c r="E337" s="32" t="s">
        <v>4362</v>
      </c>
      <c r="F337" s="14">
        <v>1</v>
      </c>
      <c r="G337" s="14" t="s">
        <v>4587</v>
      </c>
      <c r="H337" s="14" t="s">
        <v>441</v>
      </c>
      <c r="I337" s="14"/>
      <c r="J337" s="15" t="s">
        <v>4783</v>
      </c>
      <c r="K337" s="15" t="s">
        <v>4784</v>
      </c>
      <c r="L337" s="17" t="s">
        <v>2277</v>
      </c>
      <c r="M337" s="17" t="s">
        <v>1199</v>
      </c>
      <c r="N337" s="17" t="s">
        <v>4785</v>
      </c>
      <c r="O337" s="17" t="s">
        <v>84</v>
      </c>
      <c r="P337" t="str">
        <f t="shared" si="5"/>
        <v>福栄中中</v>
      </c>
    </row>
    <row r="338" spans="1:16" x14ac:dyDescent="0.2">
      <c r="A338" s="12">
        <v>2337</v>
      </c>
      <c r="B338" s="13" t="s">
        <v>4786</v>
      </c>
      <c r="C338" s="13" t="s">
        <v>4787</v>
      </c>
      <c r="D338" s="14" t="s">
        <v>139</v>
      </c>
      <c r="E338" s="32" t="s">
        <v>4362</v>
      </c>
      <c r="F338" s="14">
        <v>1</v>
      </c>
      <c r="G338" s="14" t="s">
        <v>4587</v>
      </c>
      <c r="H338" s="14" t="s">
        <v>441</v>
      </c>
      <c r="I338" s="14"/>
      <c r="J338" s="15" t="s">
        <v>4788</v>
      </c>
      <c r="K338" s="15" t="s">
        <v>4789</v>
      </c>
      <c r="L338" s="17" t="s">
        <v>4790</v>
      </c>
      <c r="M338" s="17" t="s">
        <v>4400</v>
      </c>
      <c r="N338" s="17" t="s">
        <v>4791</v>
      </c>
      <c r="O338" s="17" t="s">
        <v>84</v>
      </c>
      <c r="P338" t="str">
        <f t="shared" si="5"/>
        <v>福栄中中</v>
      </c>
    </row>
    <row r="339" spans="1:16" x14ac:dyDescent="0.2">
      <c r="A339" s="12">
        <v>2338</v>
      </c>
      <c r="B339" s="13" t="s">
        <v>4792</v>
      </c>
      <c r="C339" s="13" t="s">
        <v>4793</v>
      </c>
      <c r="D339" s="14" t="s">
        <v>139</v>
      </c>
      <c r="E339" s="32" t="s">
        <v>4350</v>
      </c>
      <c r="F339" s="14">
        <v>1</v>
      </c>
      <c r="G339" s="14" t="s">
        <v>4587</v>
      </c>
      <c r="H339" s="14" t="s">
        <v>441</v>
      </c>
      <c r="I339" s="14"/>
      <c r="J339" s="15" t="s">
        <v>1101</v>
      </c>
      <c r="K339" s="15" t="s">
        <v>4794</v>
      </c>
      <c r="L339" s="17" t="s">
        <v>1102</v>
      </c>
      <c r="M339" s="17" t="s">
        <v>4685</v>
      </c>
      <c r="N339" s="17" t="s">
        <v>4413</v>
      </c>
      <c r="O339" s="17" t="s">
        <v>84</v>
      </c>
      <c r="P339" t="str">
        <f t="shared" si="5"/>
        <v>市川二中中</v>
      </c>
    </row>
    <row r="340" spans="1:16" x14ac:dyDescent="0.2">
      <c r="A340" s="12">
        <v>2339</v>
      </c>
      <c r="B340" s="13" t="s">
        <v>3236</v>
      </c>
      <c r="C340" s="13" t="s">
        <v>3237</v>
      </c>
      <c r="D340" s="14" t="s">
        <v>139</v>
      </c>
      <c r="E340" s="32" t="s">
        <v>4344</v>
      </c>
      <c r="F340" s="14">
        <v>2</v>
      </c>
      <c r="G340" s="14" t="s">
        <v>4691</v>
      </c>
      <c r="H340" s="14" t="s">
        <v>4692</v>
      </c>
      <c r="I340" s="14">
        <v>2169</v>
      </c>
      <c r="J340" s="15" t="s">
        <v>2128</v>
      </c>
      <c r="K340" s="15" t="s">
        <v>1813</v>
      </c>
      <c r="L340" s="17" t="s">
        <v>2129</v>
      </c>
      <c r="M340" s="17" t="s">
        <v>1815</v>
      </c>
      <c r="N340" s="17" t="s">
        <v>2130</v>
      </c>
      <c r="O340" s="17" t="s">
        <v>84</v>
      </c>
      <c r="P340" t="str">
        <f t="shared" si="5"/>
        <v>下貝塚中中</v>
      </c>
    </row>
    <row r="341" spans="1:16" x14ac:dyDescent="0.2">
      <c r="A341" s="12">
        <v>2340</v>
      </c>
      <c r="B341" s="13" t="s">
        <v>3613</v>
      </c>
      <c r="C341" s="13" t="s">
        <v>4795</v>
      </c>
      <c r="D341" s="14" t="s">
        <v>139</v>
      </c>
      <c r="E341" s="32" t="s">
        <v>4351</v>
      </c>
      <c r="F341" s="14">
        <v>1</v>
      </c>
      <c r="G341" s="14" t="s">
        <v>4633</v>
      </c>
      <c r="H341" s="14" t="s">
        <v>441</v>
      </c>
      <c r="I341" s="14"/>
      <c r="J341" s="15" t="s">
        <v>133</v>
      </c>
      <c r="K341" s="15" t="s">
        <v>3747</v>
      </c>
      <c r="L341" s="17" t="s">
        <v>135</v>
      </c>
      <c r="M341" s="17" t="s">
        <v>3749</v>
      </c>
      <c r="N341" s="17" t="s">
        <v>4796</v>
      </c>
      <c r="O341" s="17" t="s">
        <v>84</v>
      </c>
      <c r="P341" t="str">
        <f t="shared" si="5"/>
        <v>市川八中中</v>
      </c>
    </row>
    <row r="342" spans="1:16" x14ac:dyDescent="0.2">
      <c r="A342" s="12">
        <v>2341</v>
      </c>
      <c r="B342" s="13" t="s">
        <v>3525</v>
      </c>
      <c r="C342" s="13" t="s">
        <v>4797</v>
      </c>
      <c r="D342" s="14" t="s">
        <v>139</v>
      </c>
      <c r="E342" s="32" t="s">
        <v>4351</v>
      </c>
      <c r="F342" s="14">
        <v>1</v>
      </c>
      <c r="G342" s="14" t="s">
        <v>4633</v>
      </c>
      <c r="H342" s="14" t="s">
        <v>441</v>
      </c>
      <c r="I342" s="14"/>
      <c r="J342" s="15" t="s">
        <v>182</v>
      </c>
      <c r="K342" s="15" t="s">
        <v>131</v>
      </c>
      <c r="L342" s="17" t="s">
        <v>184</v>
      </c>
      <c r="M342" s="17" t="s">
        <v>132</v>
      </c>
      <c r="N342" s="17" t="s">
        <v>4327</v>
      </c>
      <c r="O342" s="17" t="s">
        <v>84</v>
      </c>
      <c r="P342" t="str">
        <f t="shared" si="5"/>
        <v>市川八中中</v>
      </c>
    </row>
    <row r="343" spans="1:16" x14ac:dyDescent="0.2">
      <c r="A343" s="12">
        <v>2342</v>
      </c>
      <c r="B343" s="29" t="s">
        <v>4798</v>
      </c>
      <c r="C343" s="29" t="s">
        <v>4799</v>
      </c>
      <c r="D343" s="14" t="s">
        <v>139</v>
      </c>
      <c r="E343" s="39" t="s">
        <v>3650</v>
      </c>
      <c r="F343" s="23">
        <v>1</v>
      </c>
      <c r="G343" s="40" t="s">
        <v>4661</v>
      </c>
      <c r="H343" s="20" t="s">
        <v>441</v>
      </c>
      <c r="I343" s="20"/>
      <c r="J343" s="21" t="s">
        <v>2047</v>
      </c>
      <c r="K343" s="21" t="s">
        <v>4800</v>
      </c>
      <c r="L343" s="17" t="s">
        <v>2048</v>
      </c>
      <c r="M343" s="17" t="s">
        <v>4801</v>
      </c>
      <c r="N343" s="17" t="s">
        <v>4802</v>
      </c>
      <c r="O343" s="17" t="s">
        <v>84</v>
      </c>
      <c r="P343" t="str">
        <f t="shared" si="5"/>
        <v>明海中中</v>
      </c>
    </row>
    <row r="344" spans="1:16" x14ac:dyDescent="0.2">
      <c r="A344" s="12">
        <v>2343</v>
      </c>
      <c r="B344" s="29" t="s">
        <v>4803</v>
      </c>
      <c r="C344" s="29" t="s">
        <v>4804</v>
      </c>
      <c r="D344" s="14" t="s">
        <v>139</v>
      </c>
      <c r="E344" s="39" t="s">
        <v>3650</v>
      </c>
      <c r="F344" s="23">
        <v>2</v>
      </c>
      <c r="G344" s="40" t="s">
        <v>4679</v>
      </c>
      <c r="H344" s="20" t="s">
        <v>441</v>
      </c>
      <c r="I344" s="20"/>
      <c r="J344" s="21" t="s">
        <v>4805</v>
      </c>
      <c r="K344" s="21" t="s">
        <v>4397</v>
      </c>
      <c r="L344" s="17" t="s">
        <v>4806</v>
      </c>
      <c r="M344" s="17" t="s">
        <v>4384</v>
      </c>
      <c r="N344" s="17" t="s">
        <v>4807</v>
      </c>
      <c r="O344" s="17" t="s">
        <v>84</v>
      </c>
      <c r="P344" t="str">
        <f t="shared" si="5"/>
        <v>明海中中</v>
      </c>
    </row>
    <row r="345" spans="1:16" x14ac:dyDescent="0.2">
      <c r="A345" s="12">
        <v>2344</v>
      </c>
      <c r="B345" s="29" t="s">
        <v>4808</v>
      </c>
      <c r="C345" s="29" t="s">
        <v>4809</v>
      </c>
      <c r="D345" s="14" t="s">
        <v>139</v>
      </c>
      <c r="E345" s="39" t="s">
        <v>4354</v>
      </c>
      <c r="F345" s="23">
        <v>1</v>
      </c>
      <c r="G345" s="40" t="s">
        <v>4681</v>
      </c>
      <c r="H345" s="20" t="s">
        <v>441</v>
      </c>
      <c r="I345" s="20"/>
      <c r="J345" s="21" t="s">
        <v>4810</v>
      </c>
      <c r="K345" s="21" t="s">
        <v>1006</v>
      </c>
      <c r="L345" s="17" t="s">
        <v>4376</v>
      </c>
      <c r="M345" s="17" t="s">
        <v>1008</v>
      </c>
      <c r="N345" s="17" t="s">
        <v>4811</v>
      </c>
      <c r="O345" s="17" t="s">
        <v>84</v>
      </c>
      <c r="P345" t="str">
        <f t="shared" si="5"/>
        <v>大洲中中</v>
      </c>
    </row>
    <row r="346" spans="1:16" x14ac:dyDescent="0.2">
      <c r="A346" s="12">
        <v>2345</v>
      </c>
      <c r="B346" s="29" t="s">
        <v>4812</v>
      </c>
      <c r="C346" s="29" t="s">
        <v>4813</v>
      </c>
      <c r="D346" s="14" t="s">
        <v>139</v>
      </c>
      <c r="E346" s="39" t="s">
        <v>4354</v>
      </c>
      <c r="F346" s="23">
        <v>1</v>
      </c>
      <c r="G346" s="40" t="s">
        <v>4681</v>
      </c>
      <c r="H346" s="20" t="s">
        <v>441</v>
      </c>
      <c r="I346" s="20"/>
      <c r="J346" s="21" t="s">
        <v>4398</v>
      </c>
      <c r="K346" s="21" t="s">
        <v>4414</v>
      </c>
      <c r="L346" s="17" t="s">
        <v>4399</v>
      </c>
      <c r="M346" s="17" t="s">
        <v>4415</v>
      </c>
      <c r="N346" s="17" t="s">
        <v>4814</v>
      </c>
      <c r="O346" s="17" t="s">
        <v>84</v>
      </c>
      <c r="P346" t="str">
        <f t="shared" si="5"/>
        <v>大洲中中</v>
      </c>
    </row>
    <row r="347" spans="1:16" x14ac:dyDescent="0.2">
      <c r="A347" s="12">
        <v>2346</v>
      </c>
      <c r="B347" s="29" t="s">
        <v>4792</v>
      </c>
      <c r="C347" s="29" t="s">
        <v>4815</v>
      </c>
      <c r="D347" s="14" t="s">
        <v>139</v>
      </c>
      <c r="E347" s="39" t="s">
        <v>4351</v>
      </c>
      <c r="F347" s="23">
        <v>1</v>
      </c>
      <c r="G347" s="40" t="s">
        <v>4633</v>
      </c>
      <c r="H347" s="20" t="s">
        <v>441</v>
      </c>
      <c r="I347" s="20"/>
      <c r="J347" s="21" t="s">
        <v>1101</v>
      </c>
      <c r="K347" s="21" t="s">
        <v>4386</v>
      </c>
      <c r="L347" s="17" t="s">
        <v>1102</v>
      </c>
      <c r="M347" s="17" t="s">
        <v>4387</v>
      </c>
      <c r="N347" s="17" t="s">
        <v>4816</v>
      </c>
      <c r="O347" s="17" t="s">
        <v>84</v>
      </c>
      <c r="P347" t="str">
        <f t="shared" si="5"/>
        <v>市川八中中</v>
      </c>
    </row>
    <row r="348" spans="1:16" x14ac:dyDescent="0.2">
      <c r="A348" s="12">
        <v>2347</v>
      </c>
      <c r="B348" s="29" t="s">
        <v>4817</v>
      </c>
      <c r="C348" s="29" t="s">
        <v>4818</v>
      </c>
      <c r="D348" s="14" t="s">
        <v>139</v>
      </c>
      <c r="E348" s="39" t="s">
        <v>4370</v>
      </c>
      <c r="F348" s="23">
        <v>1</v>
      </c>
      <c r="G348" s="40" t="s">
        <v>4691</v>
      </c>
      <c r="H348" s="20" t="s">
        <v>441</v>
      </c>
      <c r="I348" s="20"/>
      <c r="J348" s="21" t="s">
        <v>4382</v>
      </c>
      <c r="K348" s="21" t="s">
        <v>401</v>
      </c>
      <c r="L348" s="17" t="s">
        <v>4383</v>
      </c>
      <c r="M348" s="17" t="s">
        <v>402</v>
      </c>
      <c r="N348" s="17" t="s">
        <v>4268</v>
      </c>
      <c r="O348" s="17" t="s">
        <v>84</v>
      </c>
      <c r="P348" t="str">
        <f t="shared" si="5"/>
        <v>国府台女子中中</v>
      </c>
    </row>
    <row r="349" spans="1:16" x14ac:dyDescent="0.2">
      <c r="A349" s="12">
        <v>2348</v>
      </c>
      <c r="B349" s="29" t="s">
        <v>4819</v>
      </c>
      <c r="C349" s="29" t="s">
        <v>4820</v>
      </c>
      <c r="D349" s="14" t="s">
        <v>139</v>
      </c>
      <c r="E349" s="39" t="s">
        <v>4370</v>
      </c>
      <c r="F349" s="23">
        <v>1</v>
      </c>
      <c r="G349" s="40" t="s">
        <v>4691</v>
      </c>
      <c r="H349" s="20" t="s">
        <v>441</v>
      </c>
      <c r="I349" s="20"/>
      <c r="J349" s="21" t="s">
        <v>194</v>
      </c>
      <c r="K349" s="21" t="s">
        <v>4821</v>
      </c>
      <c r="L349" s="17" t="s">
        <v>195</v>
      </c>
      <c r="M349" s="17" t="s">
        <v>4822</v>
      </c>
      <c r="N349" s="17">
        <v>2010.0616</v>
      </c>
      <c r="O349" s="17" t="s">
        <v>84</v>
      </c>
      <c r="P349" t="str">
        <f t="shared" si="5"/>
        <v>国府台女子中中</v>
      </c>
    </row>
    <row r="350" spans="1:16" x14ac:dyDescent="0.2">
      <c r="A350" s="12">
        <v>2349</v>
      </c>
      <c r="B350" s="29" t="s">
        <v>4819</v>
      </c>
      <c r="C350" s="29" t="s">
        <v>4823</v>
      </c>
      <c r="D350" s="14" t="s">
        <v>139</v>
      </c>
      <c r="E350" s="39" t="s">
        <v>4370</v>
      </c>
      <c r="F350" s="23">
        <v>1</v>
      </c>
      <c r="G350" s="40" t="s">
        <v>4691</v>
      </c>
      <c r="H350" s="20" t="s">
        <v>441</v>
      </c>
      <c r="I350" s="20"/>
      <c r="J350" s="21" t="s">
        <v>194</v>
      </c>
      <c r="K350" s="21" t="s">
        <v>3474</v>
      </c>
      <c r="L350" s="17" t="s">
        <v>195</v>
      </c>
      <c r="M350" s="17" t="s">
        <v>3475</v>
      </c>
      <c r="N350" s="17" t="s">
        <v>3508</v>
      </c>
      <c r="O350" s="17" t="s">
        <v>84</v>
      </c>
      <c r="P350" t="str">
        <f t="shared" si="5"/>
        <v>国府台女子中中</v>
      </c>
    </row>
    <row r="351" spans="1:16" x14ac:dyDescent="0.2">
      <c r="A351" s="12">
        <v>2350</v>
      </c>
      <c r="B351" s="29" t="s">
        <v>4824</v>
      </c>
      <c r="C351" s="29" t="s">
        <v>3339</v>
      </c>
      <c r="D351" s="14" t="s">
        <v>139</v>
      </c>
      <c r="E351" s="39" t="s">
        <v>4370</v>
      </c>
      <c r="F351" s="23">
        <v>1</v>
      </c>
      <c r="G351" s="40" t="s">
        <v>4691</v>
      </c>
      <c r="H351" s="20" t="s">
        <v>441</v>
      </c>
      <c r="I351" s="20"/>
      <c r="J351" s="21" t="s">
        <v>4825</v>
      </c>
      <c r="K351" s="21" t="s">
        <v>903</v>
      </c>
      <c r="L351" s="17" t="s">
        <v>4826</v>
      </c>
      <c r="M351" s="17" t="s">
        <v>905</v>
      </c>
      <c r="N351" s="17" t="s">
        <v>4827</v>
      </c>
      <c r="O351" s="17" t="s">
        <v>84</v>
      </c>
      <c r="P351" t="str">
        <f t="shared" si="5"/>
        <v>国府台女子中中</v>
      </c>
    </row>
    <row r="352" spans="1:16" x14ac:dyDescent="0.2">
      <c r="A352" s="12">
        <v>2351</v>
      </c>
      <c r="B352" s="29" t="s">
        <v>4828</v>
      </c>
      <c r="C352" s="29" t="s">
        <v>4894</v>
      </c>
      <c r="D352" s="14" t="s">
        <v>139</v>
      </c>
      <c r="E352" s="39" t="s">
        <v>4370</v>
      </c>
      <c r="F352" s="23">
        <v>1</v>
      </c>
      <c r="G352" s="40" t="s">
        <v>4691</v>
      </c>
      <c r="H352" s="20" t="s">
        <v>441</v>
      </c>
      <c r="I352" s="20"/>
      <c r="J352" s="21" t="s">
        <v>4395</v>
      </c>
      <c r="K352" s="21" t="s">
        <v>1242</v>
      </c>
      <c r="L352" s="17" t="s">
        <v>4396</v>
      </c>
      <c r="M352" s="17" t="s">
        <v>1243</v>
      </c>
      <c r="N352" s="17" t="s">
        <v>3933</v>
      </c>
      <c r="O352" s="17" t="s">
        <v>84</v>
      </c>
      <c r="P352" t="str">
        <f t="shared" si="5"/>
        <v>国府台女子中中</v>
      </c>
    </row>
    <row r="353" spans="1:16" x14ac:dyDescent="0.2">
      <c r="A353" s="12">
        <v>2352</v>
      </c>
      <c r="B353" s="29" t="s">
        <v>4829</v>
      </c>
      <c r="C353" s="29" t="s">
        <v>4830</v>
      </c>
      <c r="D353" s="14" t="s">
        <v>139</v>
      </c>
      <c r="E353" s="39" t="s">
        <v>4370</v>
      </c>
      <c r="F353" s="23">
        <v>1</v>
      </c>
      <c r="G353" s="40" t="s">
        <v>4691</v>
      </c>
      <c r="H353" s="20" t="s">
        <v>441</v>
      </c>
      <c r="I353" s="20"/>
      <c r="J353" s="21" t="s">
        <v>4431</v>
      </c>
      <c r="K353" s="21" t="s">
        <v>1022</v>
      </c>
      <c r="L353" s="17" t="s">
        <v>4432</v>
      </c>
      <c r="M353" s="17" t="s">
        <v>1023</v>
      </c>
      <c r="N353" s="17" t="s">
        <v>3472</v>
      </c>
      <c r="O353" s="17" t="s">
        <v>84</v>
      </c>
      <c r="P353" t="str">
        <f t="shared" si="5"/>
        <v>国府台女子中中</v>
      </c>
    </row>
    <row r="354" spans="1:16" x14ac:dyDescent="0.2">
      <c r="A354" s="12">
        <v>2353</v>
      </c>
      <c r="B354" s="29" t="s">
        <v>4831</v>
      </c>
      <c r="C354" s="29" t="s">
        <v>4832</v>
      </c>
      <c r="D354" s="14" t="s">
        <v>139</v>
      </c>
      <c r="E354" s="39" t="s">
        <v>4370</v>
      </c>
      <c r="F354" s="23">
        <v>1</v>
      </c>
      <c r="G354" s="40" t="s">
        <v>4691</v>
      </c>
      <c r="H354" s="20" t="s">
        <v>441</v>
      </c>
      <c r="I354" s="20"/>
      <c r="J354" s="21" t="s">
        <v>4377</v>
      </c>
      <c r="K354" s="21" t="s">
        <v>978</v>
      </c>
      <c r="L354" s="17" t="s">
        <v>4378</v>
      </c>
      <c r="M354" s="17" t="s">
        <v>979</v>
      </c>
      <c r="N354" s="17" t="s">
        <v>4833</v>
      </c>
      <c r="O354" s="17" t="s">
        <v>84</v>
      </c>
      <c r="P354" t="str">
        <f t="shared" si="5"/>
        <v>国府台女子中中</v>
      </c>
    </row>
    <row r="355" spans="1:16" x14ac:dyDescent="0.2">
      <c r="A355" s="12">
        <v>2354</v>
      </c>
      <c r="B355" s="29" t="s">
        <v>4834</v>
      </c>
      <c r="C355" s="29" t="s">
        <v>4835</v>
      </c>
      <c r="D355" s="14" t="s">
        <v>139</v>
      </c>
      <c r="E355" s="39" t="s">
        <v>4370</v>
      </c>
      <c r="F355" s="23">
        <v>1</v>
      </c>
      <c r="G355" s="40" t="s">
        <v>4691</v>
      </c>
      <c r="H355" s="20" t="s">
        <v>441</v>
      </c>
      <c r="I355" s="20"/>
      <c r="J355" s="21" t="s">
        <v>4836</v>
      </c>
      <c r="K355" s="21" t="s">
        <v>1036</v>
      </c>
      <c r="L355" s="17" t="s">
        <v>4837</v>
      </c>
      <c r="M355" s="17" t="s">
        <v>1037</v>
      </c>
      <c r="N355" s="17" t="s">
        <v>4546</v>
      </c>
      <c r="O355" s="17" t="s">
        <v>84</v>
      </c>
      <c r="P355" t="str">
        <f t="shared" si="5"/>
        <v>国府台女子中中</v>
      </c>
    </row>
    <row r="356" spans="1:16" x14ac:dyDescent="0.2">
      <c r="A356" s="12">
        <v>2355</v>
      </c>
      <c r="B356" s="13" t="s">
        <v>4423</v>
      </c>
      <c r="C356" s="13" t="s">
        <v>4838</v>
      </c>
      <c r="D356" s="14" t="s">
        <v>139</v>
      </c>
      <c r="E356" s="32" t="s">
        <v>4370</v>
      </c>
      <c r="F356" s="14">
        <v>1</v>
      </c>
      <c r="G356" s="14" t="s">
        <v>4691</v>
      </c>
      <c r="H356" s="14" t="s">
        <v>441</v>
      </c>
      <c r="I356" s="14"/>
      <c r="J356" s="15" t="s">
        <v>4424</v>
      </c>
      <c r="K356" s="15" t="s">
        <v>3409</v>
      </c>
      <c r="L356" s="17" t="s">
        <v>4425</v>
      </c>
      <c r="M356" s="17" t="s">
        <v>3411</v>
      </c>
      <c r="N356" s="17" t="s">
        <v>4327</v>
      </c>
      <c r="O356" s="17" t="s">
        <v>84</v>
      </c>
      <c r="P356" t="str">
        <f t="shared" si="5"/>
        <v>国府台女子中中</v>
      </c>
    </row>
    <row r="357" spans="1:16" x14ac:dyDescent="0.2">
      <c r="A357" s="12">
        <v>2356</v>
      </c>
      <c r="B357" s="13" t="s">
        <v>4839</v>
      </c>
      <c r="C357" s="13" t="s">
        <v>4840</v>
      </c>
      <c r="D357" s="14" t="s">
        <v>139</v>
      </c>
      <c r="E357" s="32" t="s">
        <v>4370</v>
      </c>
      <c r="F357" s="14">
        <v>1</v>
      </c>
      <c r="G357" s="14" t="s">
        <v>4691</v>
      </c>
      <c r="H357" s="14" t="s">
        <v>441</v>
      </c>
      <c r="I357" s="14"/>
      <c r="J357" s="15" t="s">
        <v>1036</v>
      </c>
      <c r="K357" s="15" t="s">
        <v>4391</v>
      </c>
      <c r="L357" s="17" t="s">
        <v>4430</v>
      </c>
      <c r="M357" s="17" t="s">
        <v>4392</v>
      </c>
      <c r="N357" s="17" t="s">
        <v>4242</v>
      </c>
      <c r="O357" s="17" t="s">
        <v>84</v>
      </c>
      <c r="P357" t="str">
        <f t="shared" si="5"/>
        <v>国府台女子中中</v>
      </c>
    </row>
    <row r="358" spans="1:16" x14ac:dyDescent="0.2">
      <c r="A358" s="12">
        <v>2357</v>
      </c>
      <c r="B358" s="13" t="s">
        <v>4659</v>
      </c>
      <c r="C358" s="13" t="s">
        <v>4841</v>
      </c>
      <c r="D358" s="14" t="s">
        <v>139</v>
      </c>
      <c r="E358" s="32" t="s">
        <v>4370</v>
      </c>
      <c r="F358" s="14">
        <v>1</v>
      </c>
      <c r="G358" s="14" t="s">
        <v>4691</v>
      </c>
      <c r="H358" s="14" t="s">
        <v>441</v>
      </c>
      <c r="I358" s="14"/>
      <c r="J358" s="15" t="s">
        <v>112</v>
      </c>
      <c r="K358" s="15" t="s">
        <v>4842</v>
      </c>
      <c r="L358" s="17" t="s">
        <v>114</v>
      </c>
      <c r="M358" s="17" t="s">
        <v>4843</v>
      </c>
      <c r="N358" s="17" t="s">
        <v>4296</v>
      </c>
      <c r="O358" s="17" t="s">
        <v>84</v>
      </c>
      <c r="P358" t="str">
        <f t="shared" si="5"/>
        <v>国府台女子中中</v>
      </c>
    </row>
    <row r="359" spans="1:16" x14ac:dyDescent="0.2">
      <c r="A359" s="12">
        <v>2358</v>
      </c>
      <c r="B359" s="13" t="s">
        <v>4860</v>
      </c>
      <c r="C359" s="13" t="s">
        <v>4861</v>
      </c>
      <c r="D359" s="14" t="s">
        <v>139</v>
      </c>
      <c r="E359" s="32" t="s">
        <v>4351</v>
      </c>
      <c r="F359" s="14">
        <v>3</v>
      </c>
      <c r="G359" s="14" t="s">
        <v>4862</v>
      </c>
      <c r="H359" s="14" t="s">
        <v>441</v>
      </c>
      <c r="I359" s="14"/>
      <c r="J359" s="15" t="s">
        <v>4863</v>
      </c>
      <c r="K359" s="15" t="s">
        <v>4388</v>
      </c>
      <c r="L359" s="17" t="s">
        <v>4864</v>
      </c>
      <c r="M359" s="17" t="s">
        <v>4389</v>
      </c>
      <c r="N359" s="17">
        <v>2008.0704000000001</v>
      </c>
      <c r="O359" s="17" t="s">
        <v>84</v>
      </c>
      <c r="P359" t="str">
        <f t="shared" si="5"/>
        <v>市川八中中</v>
      </c>
    </row>
    <row r="360" spans="1:16" x14ac:dyDescent="0.2">
      <c r="A360" s="12">
        <v>2359</v>
      </c>
      <c r="B360" s="13" t="s">
        <v>3546</v>
      </c>
      <c r="C360" s="13" t="s">
        <v>3547</v>
      </c>
      <c r="D360" s="14" t="s">
        <v>139</v>
      </c>
      <c r="E360" s="32" t="s">
        <v>4364</v>
      </c>
      <c r="F360" s="14">
        <v>1</v>
      </c>
      <c r="G360" s="14" t="s">
        <v>4895</v>
      </c>
      <c r="H360" s="14" t="s">
        <v>4896</v>
      </c>
      <c r="I360" s="14">
        <v>2265</v>
      </c>
      <c r="J360" s="15" t="s">
        <v>4897</v>
      </c>
      <c r="K360" s="15" t="s">
        <v>4898</v>
      </c>
      <c r="L360" s="17" t="s">
        <v>184</v>
      </c>
      <c r="M360" s="17" t="s">
        <v>1069</v>
      </c>
      <c r="N360" s="17" t="s">
        <v>3548</v>
      </c>
      <c r="O360" s="17" t="s">
        <v>84</v>
      </c>
      <c r="P360" t="str">
        <f t="shared" si="5"/>
        <v>妙典中中</v>
      </c>
    </row>
    <row r="361" spans="1:16" x14ac:dyDescent="0.2">
      <c r="A361" s="12">
        <v>2360</v>
      </c>
      <c r="B361" s="13" t="s">
        <v>3590</v>
      </c>
      <c r="C361" s="13" t="s">
        <v>4899</v>
      </c>
      <c r="D361" s="14" t="s">
        <v>139</v>
      </c>
      <c r="E361" s="32" t="s">
        <v>3650</v>
      </c>
      <c r="F361" s="14">
        <v>1</v>
      </c>
      <c r="G361" s="14" t="s">
        <v>4900</v>
      </c>
      <c r="H361" s="14" t="s">
        <v>441</v>
      </c>
      <c r="I361" s="14"/>
      <c r="J361" s="15" t="s">
        <v>1047</v>
      </c>
      <c r="K361" s="15" t="s">
        <v>1078</v>
      </c>
      <c r="L361" s="17" t="s">
        <v>1048</v>
      </c>
      <c r="M361" s="17" t="s">
        <v>1079</v>
      </c>
      <c r="N361" s="17" t="s">
        <v>3577</v>
      </c>
      <c r="O361" s="17" t="s">
        <v>84</v>
      </c>
      <c r="P361" t="str">
        <f t="shared" si="5"/>
        <v>明海中中</v>
      </c>
    </row>
    <row r="362" spans="1:16" x14ac:dyDescent="0.2">
      <c r="A362" s="12">
        <v>2361</v>
      </c>
      <c r="B362" s="13" t="s">
        <v>4901</v>
      </c>
      <c r="C362" s="13" t="s">
        <v>4902</v>
      </c>
      <c r="D362" s="14" t="s">
        <v>139</v>
      </c>
      <c r="E362" s="32" t="s">
        <v>3650</v>
      </c>
      <c r="F362" s="14">
        <v>1</v>
      </c>
      <c r="G362" s="14" t="s">
        <v>4900</v>
      </c>
      <c r="H362" s="14" t="s">
        <v>441</v>
      </c>
      <c r="I362" s="14"/>
      <c r="J362" s="15" t="s">
        <v>4903</v>
      </c>
      <c r="K362" s="15" t="s">
        <v>4904</v>
      </c>
      <c r="L362" s="17" t="s">
        <v>4905</v>
      </c>
      <c r="M362" s="17" t="s">
        <v>4906</v>
      </c>
      <c r="N362" s="17" t="s">
        <v>4907</v>
      </c>
      <c r="O362" s="17" t="s">
        <v>84</v>
      </c>
      <c r="P362" t="str">
        <f t="shared" si="5"/>
        <v>明海中中</v>
      </c>
    </row>
    <row r="363" spans="1:16" x14ac:dyDescent="0.2">
      <c r="A363" s="12">
        <v>2362</v>
      </c>
      <c r="B363" s="13" t="s">
        <v>3085</v>
      </c>
      <c r="C363" s="13" t="s">
        <v>3086</v>
      </c>
      <c r="D363" s="14" t="s">
        <v>1567</v>
      </c>
      <c r="E363" s="32" t="s">
        <v>4349</v>
      </c>
      <c r="F363" s="14">
        <v>3</v>
      </c>
      <c r="G363" s="14">
        <v>6.18</v>
      </c>
      <c r="H363" s="14" t="s">
        <v>4690</v>
      </c>
      <c r="I363" s="14">
        <v>2049</v>
      </c>
      <c r="J363" s="15" t="s">
        <v>998</v>
      </c>
      <c r="K363" s="15" t="s">
        <v>1099</v>
      </c>
      <c r="L363" s="17" t="s">
        <v>999</v>
      </c>
      <c r="M363" s="17" t="s">
        <v>1100</v>
      </c>
      <c r="N363" s="17" t="s">
        <v>506</v>
      </c>
      <c r="O363" s="17" t="s">
        <v>84</v>
      </c>
      <c r="P363" t="str">
        <f t="shared" si="5"/>
        <v>市川四中中</v>
      </c>
    </row>
    <row r="364" spans="1:16" x14ac:dyDescent="0.2">
      <c r="A364" s="12">
        <v>2363</v>
      </c>
      <c r="B364" s="13" t="s">
        <v>4231</v>
      </c>
      <c r="C364" s="13" t="s">
        <v>4908</v>
      </c>
      <c r="D364" s="14" t="s">
        <v>139</v>
      </c>
      <c r="E364" s="32" t="s">
        <v>4363</v>
      </c>
      <c r="F364" s="14">
        <v>1</v>
      </c>
      <c r="G364" s="14" t="s">
        <v>4909</v>
      </c>
      <c r="H364" s="14" t="s">
        <v>441</v>
      </c>
      <c r="I364" s="14"/>
      <c r="J364" s="15" t="s">
        <v>273</v>
      </c>
      <c r="K364" s="15" t="s">
        <v>3645</v>
      </c>
      <c r="L364" s="17" t="s">
        <v>274</v>
      </c>
      <c r="M364" s="17" t="s">
        <v>3647</v>
      </c>
      <c r="N364" s="17" t="s">
        <v>4910</v>
      </c>
      <c r="O364" s="17" t="s">
        <v>84</v>
      </c>
      <c r="P364" t="str">
        <f t="shared" si="5"/>
        <v>堀江中中</v>
      </c>
    </row>
    <row r="365" spans="1:16" x14ac:dyDescent="0.2">
      <c r="A365" s="12">
        <v>2364</v>
      </c>
      <c r="B365" s="13" t="s">
        <v>4911</v>
      </c>
      <c r="C365" s="13" t="s">
        <v>2126</v>
      </c>
      <c r="D365" s="14" t="s">
        <v>139</v>
      </c>
      <c r="E365" s="32" t="s">
        <v>4345</v>
      </c>
      <c r="F365" s="14">
        <v>2</v>
      </c>
      <c r="G365" s="14" t="s">
        <v>4912</v>
      </c>
      <c r="H365" s="14" t="s">
        <v>441</v>
      </c>
      <c r="I365" s="14"/>
      <c r="J365" s="15" t="s">
        <v>4913</v>
      </c>
      <c r="K365" s="15" t="s">
        <v>4914</v>
      </c>
      <c r="L365" s="17" t="s">
        <v>4915</v>
      </c>
      <c r="M365" s="17" t="s">
        <v>984</v>
      </c>
      <c r="N365" s="17" t="s">
        <v>2121</v>
      </c>
      <c r="O365" s="17" t="s">
        <v>84</v>
      </c>
      <c r="P365" t="str">
        <f t="shared" si="5"/>
        <v>高洲中中</v>
      </c>
    </row>
    <row r="366" spans="1:16" x14ac:dyDescent="0.2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  <c r="P366" t="str">
        <f t="shared" si="5"/>
        <v>中</v>
      </c>
    </row>
    <row r="367" spans="1:16" x14ac:dyDescent="0.2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  <c r="P367" t="str">
        <f t="shared" si="5"/>
        <v>中</v>
      </c>
    </row>
    <row r="368" spans="1:16" x14ac:dyDescent="0.2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  <c r="P368" t="str">
        <f t="shared" si="5"/>
        <v>中</v>
      </c>
    </row>
    <row r="369" spans="1:16" x14ac:dyDescent="0.2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  <c r="P369" t="str">
        <f t="shared" si="5"/>
        <v>中</v>
      </c>
    </row>
    <row r="370" spans="1:16" x14ac:dyDescent="0.2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  <c r="P370" t="str">
        <f t="shared" si="5"/>
        <v>中</v>
      </c>
    </row>
    <row r="371" spans="1:16" x14ac:dyDescent="0.2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  <c r="P371" t="str">
        <f t="shared" si="5"/>
        <v>中</v>
      </c>
    </row>
    <row r="372" spans="1:16" x14ac:dyDescent="0.2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  <c r="P372" t="str">
        <f t="shared" si="5"/>
        <v>中</v>
      </c>
    </row>
    <row r="373" spans="1:16" x14ac:dyDescent="0.2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  <c r="P373" t="str">
        <f t="shared" si="5"/>
        <v>中</v>
      </c>
    </row>
    <row r="374" spans="1:16" x14ac:dyDescent="0.2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  <c r="P374" t="str">
        <f t="shared" si="5"/>
        <v>中</v>
      </c>
    </row>
    <row r="375" spans="1:16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  <c r="P375" t="str">
        <f t="shared" si="5"/>
        <v>中</v>
      </c>
    </row>
    <row r="376" spans="1:16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  <c r="P376" t="str">
        <f t="shared" si="5"/>
        <v>中</v>
      </c>
    </row>
    <row r="377" spans="1:16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  <c r="P377" t="str">
        <f t="shared" si="5"/>
        <v>中</v>
      </c>
    </row>
    <row r="378" spans="1:16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  <c r="P378" t="str">
        <f t="shared" si="5"/>
        <v>中</v>
      </c>
    </row>
    <row r="379" spans="1:16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  <c r="P379" t="str">
        <f t="shared" si="5"/>
        <v>中</v>
      </c>
    </row>
    <row r="380" spans="1:16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  <c r="P380" t="str">
        <f t="shared" si="5"/>
        <v>中</v>
      </c>
    </row>
    <row r="381" spans="1:16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  <c r="P381" t="str">
        <f t="shared" si="5"/>
        <v>中</v>
      </c>
    </row>
    <row r="382" spans="1:16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  <c r="P382" t="str">
        <f t="shared" si="5"/>
        <v>中</v>
      </c>
    </row>
    <row r="383" spans="1:16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  <c r="P383" t="str">
        <f t="shared" si="5"/>
        <v>中</v>
      </c>
    </row>
    <row r="384" spans="1:16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  <c r="P384" t="str">
        <f t="shared" si="5"/>
        <v>中</v>
      </c>
    </row>
    <row r="385" spans="1:16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  <c r="P385" t="str">
        <f t="shared" si="5"/>
        <v>中</v>
      </c>
    </row>
    <row r="386" spans="1:16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  <c r="P386" t="str">
        <f t="shared" si="5"/>
        <v>中</v>
      </c>
    </row>
    <row r="387" spans="1:16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  <c r="P387" t="str">
        <f t="shared" ref="P387:P450" si="6">E387&amp;"中"</f>
        <v>中</v>
      </c>
    </row>
    <row r="388" spans="1:16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  <c r="P388" t="str">
        <f t="shared" si="6"/>
        <v>中</v>
      </c>
    </row>
    <row r="389" spans="1:16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  <c r="P389" t="str">
        <f t="shared" si="6"/>
        <v>中</v>
      </c>
    </row>
    <row r="390" spans="1:16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  <c r="P390" t="str">
        <f t="shared" si="6"/>
        <v>中</v>
      </c>
    </row>
    <row r="391" spans="1:16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  <c r="P391" t="str">
        <f t="shared" si="6"/>
        <v>中</v>
      </c>
    </row>
    <row r="392" spans="1:16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  <c r="P392" t="str">
        <f t="shared" si="6"/>
        <v>中</v>
      </c>
    </row>
    <row r="393" spans="1:16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  <c r="P393" t="str">
        <f t="shared" si="6"/>
        <v>中</v>
      </c>
    </row>
    <row r="394" spans="1:16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  <c r="P394" t="str">
        <f t="shared" si="6"/>
        <v>中</v>
      </c>
    </row>
    <row r="395" spans="1:16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  <c r="P395" t="str">
        <f t="shared" si="6"/>
        <v>中</v>
      </c>
    </row>
    <row r="396" spans="1:16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  <c r="P396" t="str">
        <f t="shared" si="6"/>
        <v>中</v>
      </c>
    </row>
    <row r="397" spans="1:16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  <c r="P397" t="str">
        <f t="shared" si="6"/>
        <v>中</v>
      </c>
    </row>
    <row r="398" spans="1:16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  <c r="P398" t="str">
        <f t="shared" si="6"/>
        <v>中</v>
      </c>
    </row>
    <row r="399" spans="1:16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  <c r="P399" t="str">
        <f t="shared" si="6"/>
        <v>中</v>
      </c>
    </row>
    <row r="400" spans="1:16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  <c r="P400" t="str">
        <f t="shared" si="6"/>
        <v>中</v>
      </c>
    </row>
    <row r="401" spans="1:16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  <c r="P401" t="str">
        <f t="shared" si="6"/>
        <v>中</v>
      </c>
    </row>
    <row r="402" spans="1:16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  <c r="P402" t="str">
        <f t="shared" si="6"/>
        <v>中</v>
      </c>
    </row>
    <row r="403" spans="1:16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  <c r="P403" t="str">
        <f t="shared" si="6"/>
        <v>中</v>
      </c>
    </row>
    <row r="404" spans="1:16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  <c r="P404" t="str">
        <f t="shared" si="6"/>
        <v>中</v>
      </c>
    </row>
    <row r="405" spans="1:16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  <c r="P405" t="str">
        <f t="shared" si="6"/>
        <v>中</v>
      </c>
    </row>
    <row r="406" spans="1:16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  <c r="P406" t="str">
        <f t="shared" si="6"/>
        <v>中</v>
      </c>
    </row>
    <row r="407" spans="1:16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  <c r="P407" t="str">
        <f t="shared" si="6"/>
        <v>中</v>
      </c>
    </row>
    <row r="408" spans="1:16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  <c r="P408" t="str">
        <f t="shared" si="6"/>
        <v>中</v>
      </c>
    </row>
    <row r="409" spans="1:16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  <c r="P409" t="str">
        <f t="shared" si="6"/>
        <v>中</v>
      </c>
    </row>
    <row r="410" spans="1:16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  <c r="P410" t="str">
        <f t="shared" si="6"/>
        <v>中</v>
      </c>
    </row>
    <row r="411" spans="1:16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  <c r="P411" t="str">
        <f t="shared" si="6"/>
        <v>中</v>
      </c>
    </row>
    <row r="412" spans="1:16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  <c r="P412" t="str">
        <f t="shared" si="6"/>
        <v>中</v>
      </c>
    </row>
    <row r="413" spans="1:16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  <c r="P413" t="str">
        <f t="shared" si="6"/>
        <v>中</v>
      </c>
    </row>
    <row r="414" spans="1:16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  <c r="P414" t="str">
        <f t="shared" si="6"/>
        <v>中</v>
      </c>
    </row>
    <row r="415" spans="1:16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  <c r="P415" t="str">
        <f t="shared" si="6"/>
        <v>中</v>
      </c>
    </row>
    <row r="416" spans="1:16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  <c r="P416" t="str">
        <f t="shared" si="6"/>
        <v>中</v>
      </c>
    </row>
    <row r="417" spans="1:16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  <c r="P417" t="str">
        <f t="shared" si="6"/>
        <v>中</v>
      </c>
    </row>
    <row r="418" spans="1:16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  <c r="P418" t="str">
        <f t="shared" si="6"/>
        <v>中</v>
      </c>
    </row>
    <row r="419" spans="1:16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  <c r="P419" t="str">
        <f t="shared" si="6"/>
        <v>中</v>
      </c>
    </row>
    <row r="420" spans="1:16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  <c r="P420" t="str">
        <f t="shared" si="6"/>
        <v>中</v>
      </c>
    </row>
    <row r="421" spans="1:16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  <c r="P421" t="str">
        <f t="shared" si="6"/>
        <v>中</v>
      </c>
    </row>
    <row r="422" spans="1:16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  <c r="P422" t="str">
        <f t="shared" si="6"/>
        <v>中</v>
      </c>
    </row>
    <row r="423" spans="1:16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  <c r="P423" t="str">
        <f t="shared" si="6"/>
        <v>中</v>
      </c>
    </row>
    <row r="424" spans="1:16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  <c r="P424" t="str">
        <f t="shared" si="6"/>
        <v>中</v>
      </c>
    </row>
    <row r="425" spans="1:16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  <c r="P425" t="str">
        <f t="shared" si="6"/>
        <v>中</v>
      </c>
    </row>
    <row r="426" spans="1:16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  <c r="P426" t="str">
        <f t="shared" si="6"/>
        <v>中</v>
      </c>
    </row>
    <row r="427" spans="1:16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  <c r="P427" t="str">
        <f t="shared" si="6"/>
        <v>中</v>
      </c>
    </row>
    <row r="428" spans="1:16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  <c r="P428" t="str">
        <f t="shared" si="6"/>
        <v>中</v>
      </c>
    </row>
    <row r="429" spans="1:16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  <c r="P429" t="str">
        <f t="shared" si="6"/>
        <v>中</v>
      </c>
    </row>
    <row r="430" spans="1:16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  <c r="P430" t="str">
        <f t="shared" si="6"/>
        <v>中</v>
      </c>
    </row>
    <row r="431" spans="1:16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  <c r="P431" t="str">
        <f t="shared" si="6"/>
        <v>中</v>
      </c>
    </row>
    <row r="432" spans="1:16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  <c r="P432" t="str">
        <f t="shared" si="6"/>
        <v>中</v>
      </c>
    </row>
    <row r="433" spans="1:16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  <c r="P433" t="str">
        <f t="shared" si="6"/>
        <v>中</v>
      </c>
    </row>
    <row r="434" spans="1:16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  <c r="P434" t="str">
        <f t="shared" si="6"/>
        <v>中</v>
      </c>
    </row>
    <row r="435" spans="1:16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  <c r="P435" t="str">
        <f t="shared" si="6"/>
        <v>中</v>
      </c>
    </row>
    <row r="436" spans="1:16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  <c r="P436" t="str">
        <f t="shared" si="6"/>
        <v>中</v>
      </c>
    </row>
    <row r="437" spans="1:16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  <c r="P437" t="str">
        <f t="shared" si="6"/>
        <v>中</v>
      </c>
    </row>
    <row r="438" spans="1:16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  <c r="P438" t="str">
        <f t="shared" si="6"/>
        <v>中</v>
      </c>
    </row>
    <row r="439" spans="1:16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  <c r="P439" t="str">
        <f t="shared" si="6"/>
        <v>中</v>
      </c>
    </row>
    <row r="440" spans="1:16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  <c r="P440" t="str">
        <f t="shared" si="6"/>
        <v>中</v>
      </c>
    </row>
    <row r="441" spans="1:16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  <c r="P441" t="str">
        <f t="shared" si="6"/>
        <v>中</v>
      </c>
    </row>
    <row r="442" spans="1:16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  <c r="P442" t="str">
        <f t="shared" si="6"/>
        <v>中</v>
      </c>
    </row>
    <row r="443" spans="1:16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  <c r="P443" t="str">
        <f t="shared" si="6"/>
        <v>中</v>
      </c>
    </row>
    <row r="444" spans="1:16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  <c r="P444" t="str">
        <f t="shared" si="6"/>
        <v>中</v>
      </c>
    </row>
    <row r="445" spans="1:16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  <c r="P445" t="str">
        <f t="shared" si="6"/>
        <v>中</v>
      </c>
    </row>
    <row r="446" spans="1:16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  <c r="P446" t="str">
        <f t="shared" si="6"/>
        <v>中</v>
      </c>
    </row>
    <row r="447" spans="1:16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  <c r="P447" t="str">
        <f t="shared" si="6"/>
        <v>中</v>
      </c>
    </row>
    <row r="448" spans="1:16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  <c r="P448" t="str">
        <f t="shared" si="6"/>
        <v>中</v>
      </c>
    </row>
    <row r="449" spans="1:16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  <c r="P449" t="str">
        <f t="shared" si="6"/>
        <v>中</v>
      </c>
    </row>
    <row r="450" spans="1:16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  <c r="P450" t="str">
        <f t="shared" si="6"/>
        <v>中</v>
      </c>
    </row>
    <row r="451" spans="1:16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  <c r="P451" t="str">
        <f t="shared" ref="P451:P514" si="7">E451&amp;"中"</f>
        <v>中</v>
      </c>
    </row>
    <row r="452" spans="1:16" x14ac:dyDescent="0.45">
      <c r="P452" t="str">
        <f t="shared" si="7"/>
        <v>中</v>
      </c>
    </row>
    <row r="453" spans="1:16" x14ac:dyDescent="0.45">
      <c r="P453" t="str">
        <f t="shared" si="7"/>
        <v>中</v>
      </c>
    </row>
    <row r="454" spans="1:16" x14ac:dyDescent="0.45">
      <c r="P454" t="str">
        <f t="shared" si="7"/>
        <v>中</v>
      </c>
    </row>
    <row r="455" spans="1:16" x14ac:dyDescent="0.45">
      <c r="P455" t="str">
        <f t="shared" si="7"/>
        <v>中</v>
      </c>
    </row>
    <row r="456" spans="1:16" x14ac:dyDescent="0.45">
      <c r="P456" t="str">
        <f t="shared" si="7"/>
        <v>中</v>
      </c>
    </row>
    <row r="457" spans="1:16" x14ac:dyDescent="0.45">
      <c r="P457" t="str">
        <f t="shared" si="7"/>
        <v>中</v>
      </c>
    </row>
    <row r="458" spans="1:16" x14ac:dyDescent="0.45">
      <c r="P458" t="str">
        <f t="shared" si="7"/>
        <v>中</v>
      </c>
    </row>
    <row r="459" spans="1:16" x14ac:dyDescent="0.45">
      <c r="P459" t="str">
        <f t="shared" si="7"/>
        <v>中</v>
      </c>
    </row>
    <row r="460" spans="1:16" x14ac:dyDescent="0.45">
      <c r="P460" t="str">
        <f t="shared" si="7"/>
        <v>中</v>
      </c>
    </row>
    <row r="461" spans="1:16" x14ac:dyDescent="0.45">
      <c r="P461" t="str">
        <f t="shared" si="7"/>
        <v>中</v>
      </c>
    </row>
    <row r="462" spans="1:16" x14ac:dyDescent="0.45">
      <c r="P462" t="str">
        <f t="shared" si="7"/>
        <v>中</v>
      </c>
    </row>
    <row r="463" spans="1:16" x14ac:dyDescent="0.45">
      <c r="P463" t="str">
        <f t="shared" si="7"/>
        <v>中</v>
      </c>
    </row>
    <row r="464" spans="1:16" x14ac:dyDescent="0.45">
      <c r="P464" t="str">
        <f t="shared" si="7"/>
        <v>中</v>
      </c>
    </row>
    <row r="465" spans="16:16" x14ac:dyDescent="0.45">
      <c r="P465" t="str">
        <f t="shared" si="7"/>
        <v>中</v>
      </c>
    </row>
    <row r="466" spans="16:16" x14ac:dyDescent="0.45">
      <c r="P466" t="str">
        <f t="shared" si="7"/>
        <v>中</v>
      </c>
    </row>
    <row r="467" spans="16:16" x14ac:dyDescent="0.45">
      <c r="P467" t="str">
        <f t="shared" si="7"/>
        <v>中</v>
      </c>
    </row>
    <row r="468" spans="16:16" x14ac:dyDescent="0.45">
      <c r="P468" t="str">
        <f t="shared" si="7"/>
        <v>中</v>
      </c>
    </row>
    <row r="469" spans="16:16" x14ac:dyDescent="0.45">
      <c r="P469" t="str">
        <f t="shared" si="7"/>
        <v>中</v>
      </c>
    </row>
    <row r="470" spans="16:16" x14ac:dyDescent="0.45">
      <c r="P470" t="str">
        <f t="shared" si="7"/>
        <v>中</v>
      </c>
    </row>
    <row r="471" spans="16:16" x14ac:dyDescent="0.45">
      <c r="P471" t="str">
        <f t="shared" si="7"/>
        <v>中</v>
      </c>
    </row>
    <row r="472" spans="16:16" x14ac:dyDescent="0.45">
      <c r="P472" t="str">
        <f t="shared" si="7"/>
        <v>中</v>
      </c>
    </row>
    <row r="473" spans="16:16" x14ac:dyDescent="0.45">
      <c r="P473" t="str">
        <f t="shared" si="7"/>
        <v>中</v>
      </c>
    </row>
    <row r="474" spans="16:16" x14ac:dyDescent="0.45">
      <c r="P474" t="str">
        <f t="shared" si="7"/>
        <v>中</v>
      </c>
    </row>
    <row r="475" spans="16:16" x14ac:dyDescent="0.45">
      <c r="P475" t="str">
        <f t="shared" si="7"/>
        <v>中</v>
      </c>
    </row>
    <row r="476" spans="16:16" x14ac:dyDescent="0.45">
      <c r="P476" t="str">
        <f t="shared" si="7"/>
        <v>中</v>
      </c>
    </row>
    <row r="477" spans="16:16" x14ac:dyDescent="0.45">
      <c r="P477" t="str">
        <f t="shared" si="7"/>
        <v>中</v>
      </c>
    </row>
    <row r="478" spans="16:16" x14ac:dyDescent="0.45">
      <c r="P478" t="str">
        <f t="shared" si="7"/>
        <v>中</v>
      </c>
    </row>
    <row r="479" spans="16:16" x14ac:dyDescent="0.45">
      <c r="P479" t="str">
        <f t="shared" si="7"/>
        <v>中</v>
      </c>
    </row>
    <row r="480" spans="16:16" x14ac:dyDescent="0.45">
      <c r="P480" t="str">
        <f t="shared" si="7"/>
        <v>中</v>
      </c>
    </row>
    <row r="481" spans="16:16" x14ac:dyDescent="0.45">
      <c r="P481" t="str">
        <f t="shared" si="7"/>
        <v>中</v>
      </c>
    </row>
    <row r="482" spans="16:16" x14ac:dyDescent="0.45">
      <c r="P482" t="str">
        <f t="shared" si="7"/>
        <v>中</v>
      </c>
    </row>
    <row r="483" spans="16:16" x14ac:dyDescent="0.45">
      <c r="P483" t="str">
        <f t="shared" si="7"/>
        <v>中</v>
      </c>
    </row>
    <row r="484" spans="16:16" x14ac:dyDescent="0.45">
      <c r="P484" t="str">
        <f t="shared" si="7"/>
        <v>中</v>
      </c>
    </row>
    <row r="485" spans="16:16" x14ac:dyDescent="0.45">
      <c r="P485" t="str">
        <f t="shared" si="7"/>
        <v>中</v>
      </c>
    </row>
    <row r="486" spans="16:16" x14ac:dyDescent="0.45">
      <c r="P486" t="str">
        <f t="shared" si="7"/>
        <v>中</v>
      </c>
    </row>
    <row r="487" spans="16:16" x14ac:dyDescent="0.45">
      <c r="P487" t="str">
        <f t="shared" si="7"/>
        <v>中</v>
      </c>
    </row>
    <row r="488" spans="16:16" x14ac:dyDescent="0.45">
      <c r="P488" t="str">
        <f t="shared" si="7"/>
        <v>中</v>
      </c>
    </row>
    <row r="489" spans="16:16" x14ac:dyDescent="0.45">
      <c r="P489" t="str">
        <f t="shared" si="7"/>
        <v>中</v>
      </c>
    </row>
    <row r="490" spans="16:16" x14ac:dyDescent="0.45">
      <c r="P490" t="str">
        <f t="shared" si="7"/>
        <v>中</v>
      </c>
    </row>
    <row r="491" spans="16:16" x14ac:dyDescent="0.45">
      <c r="P491" t="str">
        <f t="shared" si="7"/>
        <v>中</v>
      </c>
    </row>
    <row r="492" spans="16:16" x14ac:dyDescent="0.45">
      <c r="P492" t="str">
        <f t="shared" si="7"/>
        <v>中</v>
      </c>
    </row>
    <row r="493" spans="16:16" x14ac:dyDescent="0.45">
      <c r="P493" t="str">
        <f t="shared" si="7"/>
        <v>中</v>
      </c>
    </row>
    <row r="494" spans="16:16" x14ac:dyDescent="0.45">
      <c r="P494" t="str">
        <f t="shared" si="7"/>
        <v>中</v>
      </c>
    </row>
    <row r="495" spans="16:16" x14ac:dyDescent="0.45">
      <c r="P495" t="str">
        <f t="shared" si="7"/>
        <v>中</v>
      </c>
    </row>
    <row r="496" spans="16:16" x14ac:dyDescent="0.45">
      <c r="P496" t="str">
        <f t="shared" si="7"/>
        <v>中</v>
      </c>
    </row>
    <row r="497" spans="16:16" x14ac:dyDescent="0.45">
      <c r="P497" t="str">
        <f t="shared" si="7"/>
        <v>中</v>
      </c>
    </row>
    <row r="498" spans="16:16" x14ac:dyDescent="0.45">
      <c r="P498" t="str">
        <f t="shared" si="7"/>
        <v>中</v>
      </c>
    </row>
    <row r="499" spans="16:16" x14ac:dyDescent="0.45">
      <c r="P499" t="str">
        <f t="shared" si="7"/>
        <v>中</v>
      </c>
    </row>
    <row r="500" spans="16:16" x14ac:dyDescent="0.45">
      <c r="P500" t="str">
        <f t="shared" si="7"/>
        <v>中</v>
      </c>
    </row>
    <row r="501" spans="16:16" x14ac:dyDescent="0.45">
      <c r="P501" t="str">
        <f t="shared" si="7"/>
        <v>中</v>
      </c>
    </row>
    <row r="502" spans="16:16" x14ac:dyDescent="0.45">
      <c r="P502" t="str">
        <f t="shared" si="7"/>
        <v>中</v>
      </c>
    </row>
    <row r="503" spans="16:16" x14ac:dyDescent="0.45">
      <c r="P503" t="str">
        <f t="shared" si="7"/>
        <v>中</v>
      </c>
    </row>
    <row r="504" spans="16:16" x14ac:dyDescent="0.45">
      <c r="P504" t="str">
        <f t="shared" si="7"/>
        <v>中</v>
      </c>
    </row>
    <row r="505" spans="16:16" x14ac:dyDescent="0.45">
      <c r="P505" t="str">
        <f t="shared" si="7"/>
        <v>中</v>
      </c>
    </row>
    <row r="506" spans="16:16" x14ac:dyDescent="0.45">
      <c r="P506" t="str">
        <f t="shared" si="7"/>
        <v>中</v>
      </c>
    </row>
    <row r="507" spans="16:16" x14ac:dyDescent="0.45">
      <c r="P507" t="str">
        <f t="shared" si="7"/>
        <v>中</v>
      </c>
    </row>
    <row r="508" spans="16:16" x14ac:dyDescent="0.45">
      <c r="P508" t="str">
        <f t="shared" si="7"/>
        <v>中</v>
      </c>
    </row>
    <row r="509" spans="16:16" x14ac:dyDescent="0.45">
      <c r="P509" t="str">
        <f t="shared" si="7"/>
        <v>中</v>
      </c>
    </row>
    <row r="510" spans="16:16" x14ac:dyDescent="0.45">
      <c r="P510" t="str">
        <f t="shared" si="7"/>
        <v>中</v>
      </c>
    </row>
    <row r="511" spans="16:16" x14ac:dyDescent="0.45">
      <c r="P511" t="str">
        <f t="shared" si="7"/>
        <v>中</v>
      </c>
    </row>
    <row r="512" spans="16:16" x14ac:dyDescent="0.45">
      <c r="P512" t="str">
        <f t="shared" si="7"/>
        <v>中</v>
      </c>
    </row>
    <row r="513" spans="16:16" x14ac:dyDescent="0.45">
      <c r="P513" t="str">
        <f t="shared" si="7"/>
        <v>中</v>
      </c>
    </row>
    <row r="514" spans="16:16" x14ac:dyDescent="0.45">
      <c r="P514" t="str">
        <f t="shared" si="7"/>
        <v>中</v>
      </c>
    </row>
    <row r="515" spans="16:16" x14ac:dyDescent="0.45">
      <c r="P515" t="str">
        <f t="shared" ref="P515:P578" si="8">E515&amp;"中"</f>
        <v>中</v>
      </c>
    </row>
    <row r="516" spans="16:16" x14ac:dyDescent="0.45">
      <c r="P516" t="str">
        <f t="shared" si="8"/>
        <v>中</v>
      </c>
    </row>
    <row r="517" spans="16:16" x14ac:dyDescent="0.45">
      <c r="P517" t="str">
        <f t="shared" si="8"/>
        <v>中</v>
      </c>
    </row>
    <row r="518" spans="16:16" x14ac:dyDescent="0.45">
      <c r="P518" t="str">
        <f t="shared" si="8"/>
        <v>中</v>
      </c>
    </row>
    <row r="519" spans="16:16" x14ac:dyDescent="0.45">
      <c r="P519" t="str">
        <f t="shared" si="8"/>
        <v>中</v>
      </c>
    </row>
    <row r="520" spans="16:16" x14ac:dyDescent="0.45">
      <c r="P520" t="str">
        <f t="shared" si="8"/>
        <v>中</v>
      </c>
    </row>
    <row r="521" spans="16:16" x14ac:dyDescent="0.45">
      <c r="P521" t="str">
        <f t="shared" si="8"/>
        <v>中</v>
      </c>
    </row>
    <row r="522" spans="16:16" x14ac:dyDescent="0.45">
      <c r="P522" t="str">
        <f t="shared" si="8"/>
        <v>中</v>
      </c>
    </row>
    <row r="523" spans="16:16" x14ac:dyDescent="0.45">
      <c r="P523" t="str">
        <f t="shared" si="8"/>
        <v>中</v>
      </c>
    </row>
    <row r="524" spans="16:16" x14ac:dyDescent="0.45">
      <c r="P524" t="str">
        <f t="shared" si="8"/>
        <v>中</v>
      </c>
    </row>
    <row r="525" spans="16:16" x14ac:dyDescent="0.45">
      <c r="P525" t="str">
        <f t="shared" si="8"/>
        <v>中</v>
      </c>
    </row>
    <row r="526" spans="16:16" x14ac:dyDescent="0.45">
      <c r="P526" t="str">
        <f t="shared" si="8"/>
        <v>中</v>
      </c>
    </row>
    <row r="527" spans="16:16" x14ac:dyDescent="0.45">
      <c r="P527" t="str">
        <f t="shared" si="8"/>
        <v>中</v>
      </c>
    </row>
    <row r="528" spans="16:16" x14ac:dyDescent="0.45">
      <c r="P528" t="str">
        <f t="shared" si="8"/>
        <v>中</v>
      </c>
    </row>
    <row r="529" spans="16:16" x14ac:dyDescent="0.45">
      <c r="P529" t="str">
        <f t="shared" si="8"/>
        <v>中</v>
      </c>
    </row>
    <row r="530" spans="16:16" x14ac:dyDescent="0.45">
      <c r="P530" t="str">
        <f t="shared" si="8"/>
        <v>中</v>
      </c>
    </row>
    <row r="531" spans="16:16" x14ac:dyDescent="0.45">
      <c r="P531" t="str">
        <f t="shared" si="8"/>
        <v>中</v>
      </c>
    </row>
    <row r="532" spans="16:16" x14ac:dyDescent="0.45">
      <c r="P532" t="str">
        <f t="shared" si="8"/>
        <v>中</v>
      </c>
    </row>
    <row r="533" spans="16:16" x14ac:dyDescent="0.45">
      <c r="P533" t="str">
        <f t="shared" si="8"/>
        <v>中</v>
      </c>
    </row>
    <row r="534" spans="16:16" x14ac:dyDescent="0.45">
      <c r="P534" t="str">
        <f t="shared" si="8"/>
        <v>中</v>
      </c>
    </row>
    <row r="535" spans="16:16" x14ac:dyDescent="0.45">
      <c r="P535" t="str">
        <f t="shared" si="8"/>
        <v>中</v>
      </c>
    </row>
    <row r="536" spans="16:16" x14ac:dyDescent="0.45">
      <c r="P536" t="str">
        <f t="shared" si="8"/>
        <v>中</v>
      </c>
    </row>
    <row r="537" spans="16:16" x14ac:dyDescent="0.45">
      <c r="P537" t="str">
        <f t="shared" si="8"/>
        <v>中</v>
      </c>
    </row>
    <row r="538" spans="16:16" x14ac:dyDescent="0.45">
      <c r="P538" t="str">
        <f t="shared" si="8"/>
        <v>中</v>
      </c>
    </row>
    <row r="539" spans="16:16" x14ac:dyDescent="0.45">
      <c r="P539" t="str">
        <f t="shared" si="8"/>
        <v>中</v>
      </c>
    </row>
    <row r="540" spans="16:16" x14ac:dyDescent="0.45">
      <c r="P540" t="str">
        <f t="shared" si="8"/>
        <v>中</v>
      </c>
    </row>
    <row r="541" spans="16:16" x14ac:dyDescent="0.45">
      <c r="P541" t="str">
        <f t="shared" si="8"/>
        <v>中</v>
      </c>
    </row>
    <row r="542" spans="16:16" x14ac:dyDescent="0.45">
      <c r="P542" t="str">
        <f t="shared" si="8"/>
        <v>中</v>
      </c>
    </row>
    <row r="543" spans="16:16" x14ac:dyDescent="0.45">
      <c r="P543" t="str">
        <f t="shared" si="8"/>
        <v>中</v>
      </c>
    </row>
    <row r="544" spans="16:16" x14ac:dyDescent="0.45">
      <c r="P544" t="str">
        <f t="shared" si="8"/>
        <v>中</v>
      </c>
    </row>
    <row r="545" spans="16:16" x14ac:dyDescent="0.45">
      <c r="P545" t="str">
        <f t="shared" si="8"/>
        <v>中</v>
      </c>
    </row>
    <row r="546" spans="16:16" x14ac:dyDescent="0.45">
      <c r="P546" t="str">
        <f t="shared" si="8"/>
        <v>中</v>
      </c>
    </row>
    <row r="547" spans="16:16" x14ac:dyDescent="0.45">
      <c r="P547" t="str">
        <f t="shared" si="8"/>
        <v>中</v>
      </c>
    </row>
    <row r="548" spans="16:16" x14ac:dyDescent="0.45">
      <c r="P548" t="str">
        <f t="shared" si="8"/>
        <v>中</v>
      </c>
    </row>
    <row r="549" spans="16:16" x14ac:dyDescent="0.45">
      <c r="P549" t="str">
        <f t="shared" si="8"/>
        <v>中</v>
      </c>
    </row>
    <row r="550" spans="16:16" x14ac:dyDescent="0.45">
      <c r="P550" t="str">
        <f t="shared" si="8"/>
        <v>中</v>
      </c>
    </row>
    <row r="551" spans="16:16" x14ac:dyDescent="0.45">
      <c r="P551" t="str">
        <f t="shared" si="8"/>
        <v>中</v>
      </c>
    </row>
    <row r="552" spans="16:16" x14ac:dyDescent="0.45">
      <c r="P552" t="str">
        <f t="shared" si="8"/>
        <v>中</v>
      </c>
    </row>
    <row r="553" spans="16:16" x14ac:dyDescent="0.45">
      <c r="P553" t="str">
        <f t="shared" si="8"/>
        <v>中</v>
      </c>
    </row>
    <row r="554" spans="16:16" x14ac:dyDescent="0.45">
      <c r="P554" t="str">
        <f t="shared" si="8"/>
        <v>中</v>
      </c>
    </row>
    <row r="555" spans="16:16" x14ac:dyDescent="0.45">
      <c r="P555" t="str">
        <f t="shared" si="8"/>
        <v>中</v>
      </c>
    </row>
    <row r="556" spans="16:16" x14ac:dyDescent="0.45">
      <c r="P556" t="str">
        <f t="shared" si="8"/>
        <v>中</v>
      </c>
    </row>
    <row r="557" spans="16:16" x14ac:dyDescent="0.45">
      <c r="P557" t="str">
        <f t="shared" si="8"/>
        <v>中</v>
      </c>
    </row>
    <row r="558" spans="16:16" x14ac:dyDescent="0.45">
      <c r="P558" t="str">
        <f t="shared" si="8"/>
        <v>中</v>
      </c>
    </row>
    <row r="559" spans="16:16" x14ac:dyDescent="0.45">
      <c r="P559" t="str">
        <f t="shared" si="8"/>
        <v>中</v>
      </c>
    </row>
    <row r="560" spans="16:16" x14ac:dyDescent="0.45">
      <c r="P560" t="str">
        <f t="shared" si="8"/>
        <v>中</v>
      </c>
    </row>
    <row r="561" spans="16:16" x14ac:dyDescent="0.45">
      <c r="P561" t="str">
        <f t="shared" si="8"/>
        <v>中</v>
      </c>
    </row>
    <row r="562" spans="16:16" x14ac:dyDescent="0.45">
      <c r="P562" t="str">
        <f t="shared" si="8"/>
        <v>中</v>
      </c>
    </row>
    <row r="563" spans="16:16" x14ac:dyDescent="0.45">
      <c r="P563" t="str">
        <f t="shared" si="8"/>
        <v>中</v>
      </c>
    </row>
    <row r="564" spans="16:16" x14ac:dyDescent="0.45">
      <c r="P564" t="str">
        <f t="shared" si="8"/>
        <v>中</v>
      </c>
    </row>
    <row r="565" spans="16:16" x14ac:dyDescent="0.45">
      <c r="P565" t="str">
        <f t="shared" si="8"/>
        <v>中</v>
      </c>
    </row>
    <row r="566" spans="16:16" x14ac:dyDescent="0.45">
      <c r="P566" t="str">
        <f t="shared" si="8"/>
        <v>中</v>
      </c>
    </row>
    <row r="567" spans="16:16" x14ac:dyDescent="0.45">
      <c r="P567" t="str">
        <f t="shared" si="8"/>
        <v>中</v>
      </c>
    </row>
    <row r="568" spans="16:16" x14ac:dyDescent="0.45">
      <c r="P568" t="str">
        <f t="shared" si="8"/>
        <v>中</v>
      </c>
    </row>
    <row r="569" spans="16:16" x14ac:dyDescent="0.45">
      <c r="P569" t="str">
        <f t="shared" si="8"/>
        <v>中</v>
      </c>
    </row>
    <row r="570" spans="16:16" x14ac:dyDescent="0.45">
      <c r="P570" t="str">
        <f t="shared" si="8"/>
        <v>中</v>
      </c>
    </row>
    <row r="571" spans="16:16" x14ac:dyDescent="0.45">
      <c r="P571" t="str">
        <f t="shared" si="8"/>
        <v>中</v>
      </c>
    </row>
    <row r="572" spans="16:16" x14ac:dyDescent="0.45">
      <c r="P572" t="str">
        <f t="shared" si="8"/>
        <v>中</v>
      </c>
    </row>
    <row r="573" spans="16:16" x14ac:dyDescent="0.45">
      <c r="P573" t="str">
        <f t="shared" si="8"/>
        <v>中</v>
      </c>
    </row>
    <row r="574" spans="16:16" x14ac:dyDescent="0.45">
      <c r="P574" t="str">
        <f t="shared" si="8"/>
        <v>中</v>
      </c>
    </row>
    <row r="575" spans="16:16" x14ac:dyDescent="0.45">
      <c r="P575" t="str">
        <f t="shared" si="8"/>
        <v>中</v>
      </c>
    </row>
    <row r="576" spans="16:16" x14ac:dyDescent="0.45">
      <c r="P576" t="str">
        <f t="shared" si="8"/>
        <v>中</v>
      </c>
    </row>
    <row r="577" spans="16:16" x14ac:dyDescent="0.45">
      <c r="P577" t="str">
        <f t="shared" si="8"/>
        <v>中</v>
      </c>
    </row>
    <row r="578" spans="16:16" x14ac:dyDescent="0.45">
      <c r="P578" t="str">
        <f t="shared" si="8"/>
        <v>中</v>
      </c>
    </row>
    <row r="579" spans="16:16" x14ac:dyDescent="0.45">
      <c r="P579" t="str">
        <f t="shared" ref="P579:P642" si="9">E579&amp;"中"</f>
        <v>中</v>
      </c>
    </row>
    <row r="580" spans="16:16" x14ac:dyDescent="0.45">
      <c r="P580" t="str">
        <f t="shared" si="9"/>
        <v>中</v>
      </c>
    </row>
    <row r="581" spans="16:16" x14ac:dyDescent="0.45">
      <c r="P581" t="str">
        <f t="shared" si="9"/>
        <v>中</v>
      </c>
    </row>
    <row r="582" spans="16:16" x14ac:dyDescent="0.45">
      <c r="P582" t="str">
        <f t="shared" si="9"/>
        <v>中</v>
      </c>
    </row>
    <row r="583" spans="16:16" x14ac:dyDescent="0.45">
      <c r="P583" t="str">
        <f t="shared" si="9"/>
        <v>中</v>
      </c>
    </row>
    <row r="584" spans="16:16" x14ac:dyDescent="0.45">
      <c r="P584" t="str">
        <f t="shared" si="9"/>
        <v>中</v>
      </c>
    </row>
    <row r="585" spans="16:16" x14ac:dyDescent="0.45">
      <c r="P585" t="str">
        <f t="shared" si="9"/>
        <v>中</v>
      </c>
    </row>
    <row r="586" spans="16:16" x14ac:dyDescent="0.45">
      <c r="P586" t="str">
        <f t="shared" si="9"/>
        <v>中</v>
      </c>
    </row>
    <row r="587" spans="16:16" x14ac:dyDescent="0.45">
      <c r="P587" t="str">
        <f t="shared" si="9"/>
        <v>中</v>
      </c>
    </row>
    <row r="588" spans="16:16" x14ac:dyDescent="0.45">
      <c r="P588" t="str">
        <f t="shared" si="9"/>
        <v>中</v>
      </c>
    </row>
    <row r="589" spans="16:16" x14ac:dyDescent="0.45">
      <c r="P589" t="str">
        <f t="shared" si="9"/>
        <v>中</v>
      </c>
    </row>
    <row r="590" spans="16:16" x14ac:dyDescent="0.45">
      <c r="P590" t="str">
        <f t="shared" si="9"/>
        <v>中</v>
      </c>
    </row>
    <row r="591" spans="16:16" x14ac:dyDescent="0.45">
      <c r="P591" t="str">
        <f t="shared" si="9"/>
        <v>中</v>
      </c>
    </row>
    <row r="592" spans="16:16" x14ac:dyDescent="0.45">
      <c r="P592" t="str">
        <f t="shared" si="9"/>
        <v>中</v>
      </c>
    </row>
    <row r="593" spans="16:16" x14ac:dyDescent="0.45">
      <c r="P593" t="str">
        <f t="shared" si="9"/>
        <v>中</v>
      </c>
    </row>
    <row r="594" spans="16:16" x14ac:dyDescent="0.45">
      <c r="P594" t="str">
        <f t="shared" si="9"/>
        <v>中</v>
      </c>
    </row>
    <row r="595" spans="16:16" x14ac:dyDescent="0.45">
      <c r="P595" t="str">
        <f t="shared" si="9"/>
        <v>中</v>
      </c>
    </row>
    <row r="596" spans="16:16" x14ac:dyDescent="0.45">
      <c r="P596" t="str">
        <f t="shared" si="9"/>
        <v>中</v>
      </c>
    </row>
    <row r="597" spans="16:16" x14ac:dyDescent="0.45">
      <c r="P597" t="str">
        <f t="shared" si="9"/>
        <v>中</v>
      </c>
    </row>
    <row r="598" spans="16:16" x14ac:dyDescent="0.45">
      <c r="P598" t="str">
        <f t="shared" si="9"/>
        <v>中</v>
      </c>
    </row>
    <row r="599" spans="16:16" x14ac:dyDescent="0.45">
      <c r="P599" t="str">
        <f t="shared" si="9"/>
        <v>中</v>
      </c>
    </row>
    <row r="600" spans="16:16" x14ac:dyDescent="0.45">
      <c r="P600" t="str">
        <f t="shared" si="9"/>
        <v>中</v>
      </c>
    </row>
    <row r="601" spans="16:16" x14ac:dyDescent="0.45">
      <c r="P601" t="str">
        <f t="shared" si="9"/>
        <v>中</v>
      </c>
    </row>
    <row r="602" spans="16:16" x14ac:dyDescent="0.45">
      <c r="P602" t="str">
        <f t="shared" si="9"/>
        <v>中</v>
      </c>
    </row>
    <row r="603" spans="16:16" x14ac:dyDescent="0.45">
      <c r="P603" t="str">
        <f t="shared" si="9"/>
        <v>中</v>
      </c>
    </row>
    <row r="604" spans="16:16" x14ac:dyDescent="0.45">
      <c r="P604" t="str">
        <f t="shared" si="9"/>
        <v>中</v>
      </c>
    </row>
    <row r="605" spans="16:16" x14ac:dyDescent="0.45">
      <c r="P605" t="str">
        <f t="shared" si="9"/>
        <v>中</v>
      </c>
    </row>
    <row r="606" spans="16:16" x14ac:dyDescent="0.45">
      <c r="P606" t="str">
        <f t="shared" si="9"/>
        <v>中</v>
      </c>
    </row>
    <row r="607" spans="16:16" x14ac:dyDescent="0.45">
      <c r="P607" t="str">
        <f t="shared" si="9"/>
        <v>中</v>
      </c>
    </row>
    <row r="608" spans="16:16" x14ac:dyDescent="0.45">
      <c r="P608" t="str">
        <f t="shared" si="9"/>
        <v>中</v>
      </c>
    </row>
    <row r="609" spans="16:16" x14ac:dyDescent="0.45">
      <c r="P609" t="str">
        <f t="shared" si="9"/>
        <v>中</v>
      </c>
    </row>
    <row r="610" spans="16:16" x14ac:dyDescent="0.45">
      <c r="P610" t="str">
        <f t="shared" si="9"/>
        <v>中</v>
      </c>
    </row>
    <row r="611" spans="16:16" x14ac:dyDescent="0.45">
      <c r="P611" t="str">
        <f t="shared" si="9"/>
        <v>中</v>
      </c>
    </row>
    <row r="612" spans="16:16" x14ac:dyDescent="0.45">
      <c r="P612" t="str">
        <f t="shared" si="9"/>
        <v>中</v>
      </c>
    </row>
    <row r="613" spans="16:16" x14ac:dyDescent="0.45">
      <c r="P613" t="str">
        <f t="shared" si="9"/>
        <v>中</v>
      </c>
    </row>
    <row r="614" spans="16:16" x14ac:dyDescent="0.45">
      <c r="P614" t="str">
        <f t="shared" si="9"/>
        <v>中</v>
      </c>
    </row>
    <row r="615" spans="16:16" x14ac:dyDescent="0.45">
      <c r="P615" t="str">
        <f t="shared" si="9"/>
        <v>中</v>
      </c>
    </row>
    <row r="616" spans="16:16" x14ac:dyDescent="0.45">
      <c r="P616" t="str">
        <f t="shared" si="9"/>
        <v>中</v>
      </c>
    </row>
    <row r="617" spans="16:16" x14ac:dyDescent="0.45">
      <c r="P617" t="str">
        <f t="shared" si="9"/>
        <v>中</v>
      </c>
    </row>
    <row r="618" spans="16:16" x14ac:dyDescent="0.45">
      <c r="P618" t="str">
        <f t="shared" si="9"/>
        <v>中</v>
      </c>
    </row>
    <row r="619" spans="16:16" x14ac:dyDescent="0.45">
      <c r="P619" t="str">
        <f t="shared" si="9"/>
        <v>中</v>
      </c>
    </row>
    <row r="620" spans="16:16" x14ac:dyDescent="0.45">
      <c r="P620" t="str">
        <f t="shared" si="9"/>
        <v>中</v>
      </c>
    </row>
    <row r="621" spans="16:16" x14ac:dyDescent="0.45">
      <c r="P621" t="str">
        <f t="shared" si="9"/>
        <v>中</v>
      </c>
    </row>
    <row r="622" spans="16:16" x14ac:dyDescent="0.45">
      <c r="P622" t="str">
        <f t="shared" si="9"/>
        <v>中</v>
      </c>
    </row>
    <row r="623" spans="16:16" x14ac:dyDescent="0.45">
      <c r="P623" t="str">
        <f t="shared" si="9"/>
        <v>中</v>
      </c>
    </row>
    <row r="624" spans="16:16" x14ac:dyDescent="0.45">
      <c r="P624" t="str">
        <f t="shared" si="9"/>
        <v>中</v>
      </c>
    </row>
    <row r="625" spans="16:16" x14ac:dyDescent="0.45">
      <c r="P625" t="str">
        <f t="shared" si="9"/>
        <v>中</v>
      </c>
    </row>
    <row r="626" spans="16:16" x14ac:dyDescent="0.45">
      <c r="P626" t="str">
        <f t="shared" si="9"/>
        <v>中</v>
      </c>
    </row>
    <row r="627" spans="16:16" x14ac:dyDescent="0.45">
      <c r="P627" t="str">
        <f t="shared" si="9"/>
        <v>中</v>
      </c>
    </row>
    <row r="628" spans="16:16" x14ac:dyDescent="0.45">
      <c r="P628" t="str">
        <f t="shared" si="9"/>
        <v>中</v>
      </c>
    </row>
    <row r="629" spans="16:16" x14ac:dyDescent="0.45">
      <c r="P629" t="str">
        <f t="shared" si="9"/>
        <v>中</v>
      </c>
    </row>
    <row r="630" spans="16:16" x14ac:dyDescent="0.45">
      <c r="P630" t="str">
        <f t="shared" si="9"/>
        <v>中</v>
      </c>
    </row>
    <row r="631" spans="16:16" x14ac:dyDescent="0.45">
      <c r="P631" t="str">
        <f t="shared" si="9"/>
        <v>中</v>
      </c>
    </row>
    <row r="632" spans="16:16" x14ac:dyDescent="0.45">
      <c r="P632" t="str">
        <f t="shared" si="9"/>
        <v>中</v>
      </c>
    </row>
    <row r="633" spans="16:16" x14ac:dyDescent="0.45">
      <c r="P633" t="str">
        <f t="shared" si="9"/>
        <v>中</v>
      </c>
    </row>
    <row r="634" spans="16:16" x14ac:dyDescent="0.45">
      <c r="P634" t="str">
        <f t="shared" si="9"/>
        <v>中</v>
      </c>
    </row>
    <row r="635" spans="16:16" x14ac:dyDescent="0.45">
      <c r="P635" t="str">
        <f t="shared" si="9"/>
        <v>中</v>
      </c>
    </row>
    <row r="636" spans="16:16" x14ac:dyDescent="0.45">
      <c r="P636" t="str">
        <f t="shared" si="9"/>
        <v>中</v>
      </c>
    </row>
    <row r="637" spans="16:16" x14ac:dyDescent="0.45">
      <c r="P637" t="str">
        <f t="shared" si="9"/>
        <v>中</v>
      </c>
    </row>
    <row r="638" spans="16:16" x14ac:dyDescent="0.45">
      <c r="P638" t="str">
        <f t="shared" si="9"/>
        <v>中</v>
      </c>
    </row>
    <row r="639" spans="16:16" x14ac:dyDescent="0.45">
      <c r="P639" t="str">
        <f t="shared" si="9"/>
        <v>中</v>
      </c>
    </row>
    <row r="640" spans="16:16" x14ac:dyDescent="0.45">
      <c r="P640" t="str">
        <f t="shared" si="9"/>
        <v>中</v>
      </c>
    </row>
    <row r="641" spans="16:16" x14ac:dyDescent="0.45">
      <c r="P641" t="str">
        <f t="shared" si="9"/>
        <v>中</v>
      </c>
    </row>
    <row r="642" spans="16:16" x14ac:dyDescent="0.45">
      <c r="P642" t="str">
        <f t="shared" si="9"/>
        <v>中</v>
      </c>
    </row>
    <row r="643" spans="16:16" x14ac:dyDescent="0.45">
      <c r="P643" t="str">
        <f t="shared" ref="P643:P706" si="10">E643&amp;"中"</f>
        <v>中</v>
      </c>
    </row>
    <row r="644" spans="16:16" x14ac:dyDescent="0.45">
      <c r="P644" t="str">
        <f t="shared" si="10"/>
        <v>中</v>
      </c>
    </row>
    <row r="645" spans="16:16" x14ac:dyDescent="0.45">
      <c r="P645" t="str">
        <f t="shared" si="10"/>
        <v>中</v>
      </c>
    </row>
    <row r="646" spans="16:16" x14ac:dyDescent="0.45">
      <c r="P646" t="str">
        <f t="shared" si="10"/>
        <v>中</v>
      </c>
    </row>
    <row r="647" spans="16:16" x14ac:dyDescent="0.45">
      <c r="P647" t="str">
        <f t="shared" si="10"/>
        <v>中</v>
      </c>
    </row>
    <row r="648" spans="16:16" x14ac:dyDescent="0.45">
      <c r="P648" t="str">
        <f t="shared" si="10"/>
        <v>中</v>
      </c>
    </row>
    <row r="649" spans="16:16" x14ac:dyDescent="0.45">
      <c r="P649" t="str">
        <f t="shared" si="10"/>
        <v>中</v>
      </c>
    </row>
    <row r="650" spans="16:16" x14ac:dyDescent="0.45">
      <c r="P650" t="str">
        <f t="shared" si="10"/>
        <v>中</v>
      </c>
    </row>
    <row r="651" spans="16:16" x14ac:dyDescent="0.45">
      <c r="P651" t="str">
        <f t="shared" si="10"/>
        <v>中</v>
      </c>
    </row>
    <row r="652" spans="16:16" x14ac:dyDescent="0.45">
      <c r="P652" t="str">
        <f t="shared" si="10"/>
        <v>中</v>
      </c>
    </row>
    <row r="653" spans="16:16" x14ac:dyDescent="0.45">
      <c r="P653" t="str">
        <f t="shared" si="10"/>
        <v>中</v>
      </c>
    </row>
    <row r="654" spans="16:16" x14ac:dyDescent="0.45">
      <c r="P654" t="str">
        <f t="shared" si="10"/>
        <v>中</v>
      </c>
    </row>
    <row r="655" spans="16:16" x14ac:dyDescent="0.45">
      <c r="P655" t="str">
        <f t="shared" si="10"/>
        <v>中</v>
      </c>
    </row>
    <row r="656" spans="16:16" x14ac:dyDescent="0.45">
      <c r="P656" t="str">
        <f t="shared" si="10"/>
        <v>中</v>
      </c>
    </row>
    <row r="657" spans="16:16" x14ac:dyDescent="0.45">
      <c r="P657" t="str">
        <f t="shared" si="10"/>
        <v>中</v>
      </c>
    </row>
    <row r="658" spans="16:16" x14ac:dyDescent="0.45">
      <c r="P658" t="str">
        <f t="shared" si="10"/>
        <v>中</v>
      </c>
    </row>
    <row r="659" spans="16:16" x14ac:dyDescent="0.45">
      <c r="P659" t="str">
        <f t="shared" si="10"/>
        <v>中</v>
      </c>
    </row>
    <row r="660" spans="16:16" x14ac:dyDescent="0.45">
      <c r="P660" t="str">
        <f t="shared" si="10"/>
        <v>中</v>
      </c>
    </row>
    <row r="661" spans="16:16" x14ac:dyDescent="0.45">
      <c r="P661" t="str">
        <f t="shared" si="10"/>
        <v>中</v>
      </c>
    </row>
    <row r="662" spans="16:16" x14ac:dyDescent="0.45">
      <c r="P662" t="str">
        <f t="shared" si="10"/>
        <v>中</v>
      </c>
    </row>
    <row r="663" spans="16:16" x14ac:dyDescent="0.45">
      <c r="P663" t="str">
        <f t="shared" si="10"/>
        <v>中</v>
      </c>
    </row>
    <row r="664" spans="16:16" x14ac:dyDescent="0.45">
      <c r="P664" t="str">
        <f t="shared" si="10"/>
        <v>中</v>
      </c>
    </row>
    <row r="665" spans="16:16" x14ac:dyDescent="0.45">
      <c r="P665" t="str">
        <f t="shared" si="10"/>
        <v>中</v>
      </c>
    </row>
    <row r="666" spans="16:16" x14ac:dyDescent="0.45">
      <c r="P666" t="str">
        <f t="shared" si="10"/>
        <v>中</v>
      </c>
    </row>
    <row r="667" spans="16:16" x14ac:dyDescent="0.45">
      <c r="P667" t="str">
        <f t="shared" si="10"/>
        <v>中</v>
      </c>
    </row>
    <row r="668" spans="16:16" x14ac:dyDescent="0.45">
      <c r="P668" t="str">
        <f t="shared" si="10"/>
        <v>中</v>
      </c>
    </row>
    <row r="669" spans="16:16" x14ac:dyDescent="0.45">
      <c r="P669" t="str">
        <f t="shared" si="10"/>
        <v>中</v>
      </c>
    </row>
    <row r="670" spans="16:16" x14ac:dyDescent="0.45">
      <c r="P670" t="str">
        <f t="shared" si="10"/>
        <v>中</v>
      </c>
    </row>
    <row r="671" spans="16:16" x14ac:dyDescent="0.45">
      <c r="P671" t="str">
        <f t="shared" si="10"/>
        <v>中</v>
      </c>
    </row>
    <row r="672" spans="16:16" x14ac:dyDescent="0.45">
      <c r="P672" t="str">
        <f t="shared" si="10"/>
        <v>中</v>
      </c>
    </row>
    <row r="673" spans="16:16" x14ac:dyDescent="0.45">
      <c r="P673" t="str">
        <f t="shared" si="10"/>
        <v>中</v>
      </c>
    </row>
    <row r="674" spans="16:16" x14ac:dyDescent="0.45">
      <c r="P674" t="str">
        <f t="shared" si="10"/>
        <v>中</v>
      </c>
    </row>
    <row r="675" spans="16:16" x14ac:dyDescent="0.45">
      <c r="P675" t="str">
        <f t="shared" si="10"/>
        <v>中</v>
      </c>
    </row>
    <row r="676" spans="16:16" x14ac:dyDescent="0.45">
      <c r="P676" t="str">
        <f t="shared" si="10"/>
        <v>中</v>
      </c>
    </row>
    <row r="677" spans="16:16" x14ac:dyDescent="0.45">
      <c r="P677" t="str">
        <f t="shared" si="10"/>
        <v>中</v>
      </c>
    </row>
    <row r="678" spans="16:16" x14ac:dyDescent="0.45">
      <c r="P678" t="str">
        <f t="shared" si="10"/>
        <v>中</v>
      </c>
    </row>
    <row r="679" spans="16:16" x14ac:dyDescent="0.45">
      <c r="P679" t="str">
        <f t="shared" si="10"/>
        <v>中</v>
      </c>
    </row>
    <row r="680" spans="16:16" x14ac:dyDescent="0.45">
      <c r="P680" t="str">
        <f t="shared" si="10"/>
        <v>中</v>
      </c>
    </row>
    <row r="681" spans="16:16" x14ac:dyDescent="0.45">
      <c r="P681" t="str">
        <f t="shared" si="10"/>
        <v>中</v>
      </c>
    </row>
    <row r="682" spans="16:16" x14ac:dyDescent="0.45">
      <c r="P682" t="str">
        <f t="shared" si="10"/>
        <v>中</v>
      </c>
    </row>
    <row r="683" spans="16:16" x14ac:dyDescent="0.45">
      <c r="P683" t="str">
        <f t="shared" si="10"/>
        <v>中</v>
      </c>
    </row>
    <row r="684" spans="16:16" x14ac:dyDescent="0.45">
      <c r="P684" t="str">
        <f t="shared" si="10"/>
        <v>中</v>
      </c>
    </row>
    <row r="685" spans="16:16" x14ac:dyDescent="0.45">
      <c r="P685" t="str">
        <f t="shared" si="10"/>
        <v>中</v>
      </c>
    </row>
    <row r="686" spans="16:16" x14ac:dyDescent="0.45">
      <c r="P686" t="str">
        <f t="shared" si="10"/>
        <v>中</v>
      </c>
    </row>
    <row r="687" spans="16:16" x14ac:dyDescent="0.45">
      <c r="P687" t="str">
        <f t="shared" si="10"/>
        <v>中</v>
      </c>
    </row>
    <row r="688" spans="16:16" x14ac:dyDescent="0.45">
      <c r="P688" t="str">
        <f t="shared" si="10"/>
        <v>中</v>
      </c>
    </row>
    <row r="689" spans="16:16" x14ac:dyDescent="0.45">
      <c r="P689" t="str">
        <f t="shared" si="10"/>
        <v>中</v>
      </c>
    </row>
    <row r="690" spans="16:16" x14ac:dyDescent="0.45">
      <c r="P690" t="str">
        <f t="shared" si="10"/>
        <v>中</v>
      </c>
    </row>
    <row r="691" spans="16:16" x14ac:dyDescent="0.45">
      <c r="P691" t="str">
        <f t="shared" si="10"/>
        <v>中</v>
      </c>
    </row>
    <row r="692" spans="16:16" x14ac:dyDescent="0.45">
      <c r="P692" t="str">
        <f t="shared" si="10"/>
        <v>中</v>
      </c>
    </row>
    <row r="693" spans="16:16" x14ac:dyDescent="0.45">
      <c r="P693" t="str">
        <f t="shared" si="10"/>
        <v>中</v>
      </c>
    </row>
    <row r="694" spans="16:16" x14ac:dyDescent="0.45">
      <c r="P694" t="str">
        <f t="shared" si="10"/>
        <v>中</v>
      </c>
    </row>
    <row r="695" spans="16:16" x14ac:dyDescent="0.45">
      <c r="P695" t="str">
        <f t="shared" si="10"/>
        <v>中</v>
      </c>
    </row>
    <row r="696" spans="16:16" x14ac:dyDescent="0.45">
      <c r="P696" t="str">
        <f t="shared" si="10"/>
        <v>中</v>
      </c>
    </row>
    <row r="697" spans="16:16" x14ac:dyDescent="0.45">
      <c r="P697" t="str">
        <f t="shared" si="10"/>
        <v>中</v>
      </c>
    </row>
    <row r="698" spans="16:16" x14ac:dyDescent="0.45">
      <c r="P698" t="str">
        <f t="shared" si="10"/>
        <v>中</v>
      </c>
    </row>
    <row r="699" spans="16:16" x14ac:dyDescent="0.45">
      <c r="P699" t="str">
        <f t="shared" si="10"/>
        <v>中</v>
      </c>
    </row>
    <row r="700" spans="16:16" x14ac:dyDescent="0.45">
      <c r="P700" t="str">
        <f t="shared" si="10"/>
        <v>中</v>
      </c>
    </row>
    <row r="701" spans="16:16" x14ac:dyDescent="0.45">
      <c r="P701" t="str">
        <f t="shared" si="10"/>
        <v>中</v>
      </c>
    </row>
    <row r="702" spans="16:16" x14ac:dyDescent="0.45">
      <c r="P702" t="str">
        <f t="shared" si="10"/>
        <v>中</v>
      </c>
    </row>
    <row r="703" spans="16:16" x14ac:dyDescent="0.45">
      <c r="P703" t="str">
        <f t="shared" si="10"/>
        <v>中</v>
      </c>
    </row>
    <row r="704" spans="16:16" x14ac:dyDescent="0.45">
      <c r="P704" t="str">
        <f t="shared" si="10"/>
        <v>中</v>
      </c>
    </row>
    <row r="705" spans="16:16" x14ac:dyDescent="0.45">
      <c r="P705" t="str">
        <f t="shared" si="10"/>
        <v>中</v>
      </c>
    </row>
    <row r="706" spans="16:16" x14ac:dyDescent="0.45">
      <c r="P706" t="str">
        <f t="shared" si="10"/>
        <v>中</v>
      </c>
    </row>
    <row r="707" spans="16:16" x14ac:dyDescent="0.45">
      <c r="P707" t="str">
        <f t="shared" ref="P707:P770" si="11">E707&amp;"中"</f>
        <v>中</v>
      </c>
    </row>
    <row r="708" spans="16:16" x14ac:dyDescent="0.45">
      <c r="P708" t="str">
        <f t="shared" si="11"/>
        <v>中</v>
      </c>
    </row>
    <row r="709" spans="16:16" x14ac:dyDescent="0.45">
      <c r="P709" t="str">
        <f t="shared" si="11"/>
        <v>中</v>
      </c>
    </row>
    <row r="710" spans="16:16" x14ac:dyDescent="0.45">
      <c r="P710" t="str">
        <f t="shared" si="11"/>
        <v>中</v>
      </c>
    </row>
    <row r="711" spans="16:16" x14ac:dyDescent="0.45">
      <c r="P711" t="str">
        <f t="shared" si="11"/>
        <v>中</v>
      </c>
    </row>
    <row r="712" spans="16:16" x14ac:dyDescent="0.45">
      <c r="P712" t="str">
        <f t="shared" si="11"/>
        <v>中</v>
      </c>
    </row>
    <row r="713" spans="16:16" x14ac:dyDescent="0.45">
      <c r="P713" t="str">
        <f t="shared" si="11"/>
        <v>中</v>
      </c>
    </row>
    <row r="714" spans="16:16" x14ac:dyDescent="0.45">
      <c r="P714" t="str">
        <f t="shared" si="11"/>
        <v>中</v>
      </c>
    </row>
    <row r="715" spans="16:16" x14ac:dyDescent="0.45">
      <c r="P715" t="str">
        <f t="shared" si="11"/>
        <v>中</v>
      </c>
    </row>
    <row r="716" spans="16:16" x14ac:dyDescent="0.45">
      <c r="P716" t="str">
        <f t="shared" si="11"/>
        <v>中</v>
      </c>
    </row>
    <row r="717" spans="16:16" x14ac:dyDescent="0.45">
      <c r="P717" t="str">
        <f t="shared" si="11"/>
        <v>中</v>
      </c>
    </row>
    <row r="718" spans="16:16" x14ac:dyDescent="0.45">
      <c r="P718" t="str">
        <f t="shared" si="11"/>
        <v>中</v>
      </c>
    </row>
    <row r="719" spans="16:16" x14ac:dyDescent="0.45">
      <c r="P719" t="str">
        <f t="shared" si="11"/>
        <v>中</v>
      </c>
    </row>
    <row r="720" spans="16:16" x14ac:dyDescent="0.45">
      <c r="P720" t="str">
        <f t="shared" si="11"/>
        <v>中</v>
      </c>
    </row>
    <row r="721" spans="16:16" x14ac:dyDescent="0.45">
      <c r="P721" t="str">
        <f t="shared" si="11"/>
        <v>中</v>
      </c>
    </row>
    <row r="722" spans="16:16" x14ac:dyDescent="0.45">
      <c r="P722" t="str">
        <f t="shared" si="11"/>
        <v>中</v>
      </c>
    </row>
    <row r="723" spans="16:16" x14ac:dyDescent="0.45">
      <c r="P723" t="str">
        <f t="shared" si="11"/>
        <v>中</v>
      </c>
    </row>
    <row r="724" spans="16:16" x14ac:dyDescent="0.45">
      <c r="P724" t="str">
        <f t="shared" si="11"/>
        <v>中</v>
      </c>
    </row>
    <row r="725" spans="16:16" x14ac:dyDescent="0.45">
      <c r="P725" t="str">
        <f t="shared" si="11"/>
        <v>中</v>
      </c>
    </row>
    <row r="726" spans="16:16" x14ac:dyDescent="0.45">
      <c r="P726" t="str">
        <f t="shared" si="11"/>
        <v>中</v>
      </c>
    </row>
    <row r="727" spans="16:16" x14ac:dyDescent="0.45">
      <c r="P727" t="str">
        <f t="shared" si="11"/>
        <v>中</v>
      </c>
    </row>
    <row r="728" spans="16:16" x14ac:dyDescent="0.45">
      <c r="P728" t="str">
        <f t="shared" si="11"/>
        <v>中</v>
      </c>
    </row>
    <row r="729" spans="16:16" x14ac:dyDescent="0.45">
      <c r="P729" t="str">
        <f t="shared" si="11"/>
        <v>中</v>
      </c>
    </row>
    <row r="730" spans="16:16" x14ac:dyDescent="0.45">
      <c r="P730" t="str">
        <f t="shared" si="11"/>
        <v>中</v>
      </c>
    </row>
    <row r="731" spans="16:16" x14ac:dyDescent="0.45">
      <c r="P731" t="str">
        <f t="shared" si="11"/>
        <v>中</v>
      </c>
    </row>
    <row r="732" spans="16:16" x14ac:dyDescent="0.45">
      <c r="P732" t="str">
        <f t="shared" si="11"/>
        <v>中</v>
      </c>
    </row>
    <row r="733" spans="16:16" x14ac:dyDescent="0.45">
      <c r="P733" t="str">
        <f t="shared" si="11"/>
        <v>中</v>
      </c>
    </row>
    <row r="734" spans="16:16" x14ac:dyDescent="0.45">
      <c r="P734" t="str">
        <f t="shared" si="11"/>
        <v>中</v>
      </c>
    </row>
    <row r="735" spans="16:16" x14ac:dyDescent="0.45">
      <c r="P735" t="str">
        <f t="shared" si="11"/>
        <v>中</v>
      </c>
    </row>
    <row r="736" spans="16:16" x14ac:dyDescent="0.45">
      <c r="P736" t="str">
        <f t="shared" si="11"/>
        <v>中</v>
      </c>
    </row>
    <row r="737" spans="16:16" x14ac:dyDescent="0.45">
      <c r="P737" t="str">
        <f t="shared" si="11"/>
        <v>中</v>
      </c>
    </row>
    <row r="738" spans="16:16" x14ac:dyDescent="0.45">
      <c r="P738" t="str">
        <f t="shared" si="11"/>
        <v>中</v>
      </c>
    </row>
    <row r="739" spans="16:16" x14ac:dyDescent="0.45">
      <c r="P739" t="str">
        <f t="shared" si="11"/>
        <v>中</v>
      </c>
    </row>
    <row r="740" spans="16:16" x14ac:dyDescent="0.45">
      <c r="P740" t="str">
        <f t="shared" si="11"/>
        <v>中</v>
      </c>
    </row>
    <row r="741" spans="16:16" x14ac:dyDescent="0.45">
      <c r="P741" t="str">
        <f t="shared" si="11"/>
        <v>中</v>
      </c>
    </row>
    <row r="742" spans="16:16" x14ac:dyDescent="0.45">
      <c r="P742" t="str">
        <f t="shared" si="11"/>
        <v>中</v>
      </c>
    </row>
    <row r="743" spans="16:16" x14ac:dyDescent="0.45">
      <c r="P743" t="str">
        <f t="shared" si="11"/>
        <v>中</v>
      </c>
    </row>
    <row r="744" spans="16:16" x14ac:dyDescent="0.45">
      <c r="P744" t="str">
        <f t="shared" si="11"/>
        <v>中</v>
      </c>
    </row>
    <row r="745" spans="16:16" x14ac:dyDescent="0.45">
      <c r="P745" t="str">
        <f t="shared" si="11"/>
        <v>中</v>
      </c>
    </row>
    <row r="746" spans="16:16" x14ac:dyDescent="0.45">
      <c r="P746" t="str">
        <f t="shared" si="11"/>
        <v>中</v>
      </c>
    </row>
    <row r="747" spans="16:16" x14ac:dyDescent="0.45">
      <c r="P747" t="str">
        <f t="shared" si="11"/>
        <v>中</v>
      </c>
    </row>
    <row r="748" spans="16:16" x14ac:dyDescent="0.45">
      <c r="P748" t="str">
        <f t="shared" si="11"/>
        <v>中</v>
      </c>
    </row>
    <row r="749" spans="16:16" x14ac:dyDescent="0.45">
      <c r="P749" t="str">
        <f t="shared" si="11"/>
        <v>中</v>
      </c>
    </row>
    <row r="750" spans="16:16" x14ac:dyDescent="0.45">
      <c r="P750" t="str">
        <f t="shared" si="11"/>
        <v>中</v>
      </c>
    </row>
    <row r="751" spans="16:16" x14ac:dyDescent="0.45">
      <c r="P751" t="str">
        <f t="shared" si="11"/>
        <v>中</v>
      </c>
    </row>
    <row r="752" spans="16:16" x14ac:dyDescent="0.45">
      <c r="P752" t="str">
        <f t="shared" si="11"/>
        <v>中</v>
      </c>
    </row>
    <row r="753" spans="16:16" x14ac:dyDescent="0.45">
      <c r="P753" t="str">
        <f t="shared" si="11"/>
        <v>中</v>
      </c>
    </row>
    <row r="754" spans="16:16" x14ac:dyDescent="0.45">
      <c r="P754" t="str">
        <f t="shared" si="11"/>
        <v>中</v>
      </c>
    </row>
    <row r="755" spans="16:16" x14ac:dyDescent="0.45">
      <c r="P755" t="str">
        <f t="shared" si="11"/>
        <v>中</v>
      </c>
    </row>
    <row r="756" spans="16:16" x14ac:dyDescent="0.45">
      <c r="P756" t="str">
        <f t="shared" si="11"/>
        <v>中</v>
      </c>
    </row>
    <row r="757" spans="16:16" x14ac:dyDescent="0.45">
      <c r="P757" t="str">
        <f t="shared" si="11"/>
        <v>中</v>
      </c>
    </row>
    <row r="758" spans="16:16" x14ac:dyDescent="0.45">
      <c r="P758" t="str">
        <f t="shared" si="11"/>
        <v>中</v>
      </c>
    </row>
    <row r="759" spans="16:16" x14ac:dyDescent="0.45">
      <c r="P759" t="str">
        <f t="shared" si="11"/>
        <v>中</v>
      </c>
    </row>
    <row r="760" spans="16:16" x14ac:dyDescent="0.45">
      <c r="P760" t="str">
        <f t="shared" si="11"/>
        <v>中</v>
      </c>
    </row>
    <row r="761" spans="16:16" x14ac:dyDescent="0.45">
      <c r="P761" t="str">
        <f t="shared" si="11"/>
        <v>中</v>
      </c>
    </row>
    <row r="762" spans="16:16" x14ac:dyDescent="0.45">
      <c r="P762" t="str">
        <f t="shared" si="11"/>
        <v>中</v>
      </c>
    </row>
    <row r="763" spans="16:16" x14ac:dyDescent="0.45">
      <c r="P763" t="str">
        <f t="shared" si="11"/>
        <v>中</v>
      </c>
    </row>
    <row r="764" spans="16:16" x14ac:dyDescent="0.45">
      <c r="P764" t="str">
        <f t="shared" si="11"/>
        <v>中</v>
      </c>
    </row>
    <row r="765" spans="16:16" x14ac:dyDescent="0.45">
      <c r="P765" t="str">
        <f t="shared" si="11"/>
        <v>中</v>
      </c>
    </row>
    <row r="766" spans="16:16" x14ac:dyDescent="0.45">
      <c r="P766" t="str">
        <f t="shared" si="11"/>
        <v>中</v>
      </c>
    </row>
    <row r="767" spans="16:16" x14ac:dyDescent="0.45">
      <c r="P767" t="str">
        <f t="shared" si="11"/>
        <v>中</v>
      </c>
    </row>
    <row r="768" spans="16:16" x14ac:dyDescent="0.45">
      <c r="P768" t="str">
        <f t="shared" si="11"/>
        <v>中</v>
      </c>
    </row>
    <row r="769" spans="16:16" x14ac:dyDescent="0.45">
      <c r="P769" t="str">
        <f t="shared" si="11"/>
        <v>中</v>
      </c>
    </row>
    <row r="770" spans="16:16" x14ac:dyDescent="0.45">
      <c r="P770" t="str">
        <f t="shared" si="11"/>
        <v>中</v>
      </c>
    </row>
    <row r="771" spans="16:16" x14ac:dyDescent="0.45">
      <c r="P771" t="str">
        <f t="shared" ref="P771:P834" si="12">E771&amp;"中"</f>
        <v>中</v>
      </c>
    </row>
    <row r="772" spans="16:16" x14ac:dyDescent="0.45">
      <c r="P772" t="str">
        <f t="shared" si="12"/>
        <v>中</v>
      </c>
    </row>
    <row r="773" spans="16:16" x14ac:dyDescent="0.45">
      <c r="P773" t="str">
        <f t="shared" si="12"/>
        <v>中</v>
      </c>
    </row>
    <row r="774" spans="16:16" x14ac:dyDescent="0.45">
      <c r="P774" t="str">
        <f t="shared" si="12"/>
        <v>中</v>
      </c>
    </row>
    <row r="775" spans="16:16" x14ac:dyDescent="0.45">
      <c r="P775" t="str">
        <f t="shared" si="12"/>
        <v>中</v>
      </c>
    </row>
    <row r="776" spans="16:16" x14ac:dyDescent="0.45">
      <c r="P776" t="str">
        <f t="shared" si="12"/>
        <v>中</v>
      </c>
    </row>
    <row r="777" spans="16:16" x14ac:dyDescent="0.45">
      <c r="P777" t="str">
        <f t="shared" si="12"/>
        <v>中</v>
      </c>
    </row>
    <row r="778" spans="16:16" x14ac:dyDescent="0.45">
      <c r="P778" t="str">
        <f t="shared" si="12"/>
        <v>中</v>
      </c>
    </row>
    <row r="779" spans="16:16" x14ac:dyDescent="0.45">
      <c r="P779" t="str">
        <f t="shared" si="12"/>
        <v>中</v>
      </c>
    </row>
    <row r="780" spans="16:16" x14ac:dyDescent="0.45">
      <c r="P780" t="str">
        <f t="shared" si="12"/>
        <v>中</v>
      </c>
    </row>
    <row r="781" spans="16:16" x14ac:dyDescent="0.45">
      <c r="P781" t="str">
        <f t="shared" si="12"/>
        <v>中</v>
      </c>
    </row>
    <row r="782" spans="16:16" x14ac:dyDescent="0.45">
      <c r="P782" t="str">
        <f t="shared" si="12"/>
        <v>中</v>
      </c>
    </row>
    <row r="783" spans="16:16" x14ac:dyDescent="0.45">
      <c r="P783" t="str">
        <f t="shared" si="12"/>
        <v>中</v>
      </c>
    </row>
    <row r="784" spans="16:16" x14ac:dyDescent="0.45">
      <c r="P784" t="str">
        <f t="shared" si="12"/>
        <v>中</v>
      </c>
    </row>
    <row r="785" spans="16:16" x14ac:dyDescent="0.45">
      <c r="P785" t="str">
        <f t="shared" si="12"/>
        <v>中</v>
      </c>
    </row>
    <row r="786" spans="16:16" x14ac:dyDescent="0.45">
      <c r="P786" t="str">
        <f t="shared" si="12"/>
        <v>中</v>
      </c>
    </row>
    <row r="787" spans="16:16" x14ac:dyDescent="0.45">
      <c r="P787" t="str">
        <f t="shared" si="12"/>
        <v>中</v>
      </c>
    </row>
    <row r="788" spans="16:16" x14ac:dyDescent="0.45">
      <c r="P788" t="str">
        <f t="shared" si="12"/>
        <v>中</v>
      </c>
    </row>
    <row r="789" spans="16:16" x14ac:dyDescent="0.45">
      <c r="P789" t="str">
        <f t="shared" si="12"/>
        <v>中</v>
      </c>
    </row>
    <row r="790" spans="16:16" x14ac:dyDescent="0.45">
      <c r="P790" t="str">
        <f t="shared" si="12"/>
        <v>中</v>
      </c>
    </row>
    <row r="791" spans="16:16" x14ac:dyDescent="0.45">
      <c r="P791" t="str">
        <f t="shared" si="12"/>
        <v>中</v>
      </c>
    </row>
    <row r="792" spans="16:16" x14ac:dyDescent="0.45">
      <c r="P792" t="str">
        <f t="shared" si="12"/>
        <v>中</v>
      </c>
    </row>
    <row r="793" spans="16:16" x14ac:dyDescent="0.45">
      <c r="P793" t="str">
        <f t="shared" si="12"/>
        <v>中</v>
      </c>
    </row>
    <row r="794" spans="16:16" x14ac:dyDescent="0.45">
      <c r="P794" t="str">
        <f t="shared" si="12"/>
        <v>中</v>
      </c>
    </row>
    <row r="795" spans="16:16" x14ac:dyDescent="0.45">
      <c r="P795" t="str">
        <f t="shared" si="12"/>
        <v>中</v>
      </c>
    </row>
    <row r="796" spans="16:16" x14ac:dyDescent="0.45">
      <c r="P796" t="str">
        <f t="shared" si="12"/>
        <v>中</v>
      </c>
    </row>
    <row r="797" spans="16:16" x14ac:dyDescent="0.45">
      <c r="P797" t="str">
        <f t="shared" si="12"/>
        <v>中</v>
      </c>
    </row>
    <row r="798" spans="16:16" x14ac:dyDescent="0.45">
      <c r="P798" t="str">
        <f t="shared" si="12"/>
        <v>中</v>
      </c>
    </row>
    <row r="799" spans="16:16" x14ac:dyDescent="0.45">
      <c r="P799" t="str">
        <f t="shared" si="12"/>
        <v>中</v>
      </c>
    </row>
    <row r="800" spans="16:16" x14ac:dyDescent="0.45">
      <c r="P800" t="str">
        <f t="shared" si="12"/>
        <v>中</v>
      </c>
    </row>
    <row r="801" spans="16:16" x14ac:dyDescent="0.45">
      <c r="P801" t="str">
        <f t="shared" si="12"/>
        <v>中</v>
      </c>
    </row>
    <row r="802" spans="16:16" x14ac:dyDescent="0.45">
      <c r="P802" t="str">
        <f t="shared" si="12"/>
        <v>中</v>
      </c>
    </row>
    <row r="803" spans="16:16" x14ac:dyDescent="0.45">
      <c r="P803" t="str">
        <f t="shared" si="12"/>
        <v>中</v>
      </c>
    </row>
    <row r="804" spans="16:16" x14ac:dyDescent="0.45">
      <c r="P804" t="str">
        <f t="shared" si="12"/>
        <v>中</v>
      </c>
    </row>
    <row r="805" spans="16:16" x14ac:dyDescent="0.45">
      <c r="P805" t="str">
        <f t="shared" si="12"/>
        <v>中</v>
      </c>
    </row>
    <row r="806" spans="16:16" x14ac:dyDescent="0.45">
      <c r="P806" t="str">
        <f t="shared" si="12"/>
        <v>中</v>
      </c>
    </row>
    <row r="807" spans="16:16" x14ac:dyDescent="0.45">
      <c r="P807" t="str">
        <f t="shared" si="12"/>
        <v>中</v>
      </c>
    </row>
    <row r="808" spans="16:16" x14ac:dyDescent="0.45">
      <c r="P808" t="str">
        <f t="shared" si="12"/>
        <v>中</v>
      </c>
    </row>
    <row r="809" spans="16:16" x14ac:dyDescent="0.45">
      <c r="P809" t="str">
        <f t="shared" si="12"/>
        <v>中</v>
      </c>
    </row>
    <row r="810" spans="16:16" x14ac:dyDescent="0.45">
      <c r="P810" t="str">
        <f t="shared" si="12"/>
        <v>中</v>
      </c>
    </row>
    <row r="811" spans="16:16" x14ac:dyDescent="0.45">
      <c r="P811" t="str">
        <f t="shared" si="12"/>
        <v>中</v>
      </c>
    </row>
    <row r="812" spans="16:16" x14ac:dyDescent="0.45">
      <c r="P812" t="str">
        <f t="shared" si="12"/>
        <v>中</v>
      </c>
    </row>
    <row r="813" spans="16:16" x14ac:dyDescent="0.45">
      <c r="P813" t="str">
        <f t="shared" si="12"/>
        <v>中</v>
      </c>
    </row>
    <row r="814" spans="16:16" x14ac:dyDescent="0.45">
      <c r="P814" t="str">
        <f t="shared" si="12"/>
        <v>中</v>
      </c>
    </row>
    <row r="815" spans="16:16" x14ac:dyDescent="0.45">
      <c r="P815" t="str">
        <f t="shared" si="12"/>
        <v>中</v>
      </c>
    </row>
    <row r="816" spans="16:16" x14ac:dyDescent="0.45">
      <c r="P816" t="str">
        <f t="shared" si="12"/>
        <v>中</v>
      </c>
    </row>
    <row r="817" spans="16:16" x14ac:dyDescent="0.45">
      <c r="P817" t="str">
        <f t="shared" si="12"/>
        <v>中</v>
      </c>
    </row>
    <row r="818" spans="16:16" x14ac:dyDescent="0.45">
      <c r="P818" t="str">
        <f t="shared" si="12"/>
        <v>中</v>
      </c>
    </row>
    <row r="819" spans="16:16" x14ac:dyDescent="0.45">
      <c r="P819" t="str">
        <f t="shared" si="12"/>
        <v>中</v>
      </c>
    </row>
    <row r="820" spans="16:16" x14ac:dyDescent="0.45">
      <c r="P820" t="str">
        <f t="shared" si="12"/>
        <v>中</v>
      </c>
    </row>
    <row r="821" spans="16:16" x14ac:dyDescent="0.45">
      <c r="P821" t="str">
        <f t="shared" si="12"/>
        <v>中</v>
      </c>
    </row>
    <row r="822" spans="16:16" x14ac:dyDescent="0.45">
      <c r="P822" t="str">
        <f t="shared" si="12"/>
        <v>中</v>
      </c>
    </row>
    <row r="823" spans="16:16" x14ac:dyDescent="0.45">
      <c r="P823" t="str">
        <f t="shared" si="12"/>
        <v>中</v>
      </c>
    </row>
    <row r="824" spans="16:16" x14ac:dyDescent="0.45">
      <c r="P824" t="str">
        <f t="shared" si="12"/>
        <v>中</v>
      </c>
    </row>
    <row r="825" spans="16:16" x14ac:dyDescent="0.45">
      <c r="P825" t="str">
        <f t="shared" si="12"/>
        <v>中</v>
      </c>
    </row>
    <row r="826" spans="16:16" x14ac:dyDescent="0.45">
      <c r="P826" t="str">
        <f t="shared" si="12"/>
        <v>中</v>
      </c>
    </row>
    <row r="827" spans="16:16" x14ac:dyDescent="0.45">
      <c r="P827" t="str">
        <f t="shared" si="12"/>
        <v>中</v>
      </c>
    </row>
    <row r="828" spans="16:16" x14ac:dyDescent="0.45">
      <c r="P828" t="str">
        <f t="shared" si="12"/>
        <v>中</v>
      </c>
    </row>
    <row r="829" spans="16:16" x14ac:dyDescent="0.45">
      <c r="P829" t="str">
        <f t="shared" si="12"/>
        <v>中</v>
      </c>
    </row>
    <row r="830" spans="16:16" x14ac:dyDescent="0.45">
      <c r="P830" t="str">
        <f t="shared" si="12"/>
        <v>中</v>
      </c>
    </row>
    <row r="831" spans="16:16" x14ac:dyDescent="0.45">
      <c r="P831" t="str">
        <f t="shared" si="12"/>
        <v>中</v>
      </c>
    </row>
    <row r="832" spans="16:16" x14ac:dyDescent="0.45">
      <c r="P832" t="str">
        <f t="shared" si="12"/>
        <v>中</v>
      </c>
    </row>
    <row r="833" spans="16:16" x14ac:dyDescent="0.45">
      <c r="P833" t="str">
        <f t="shared" si="12"/>
        <v>中</v>
      </c>
    </row>
    <row r="834" spans="16:16" x14ac:dyDescent="0.45">
      <c r="P834" t="str">
        <f t="shared" si="12"/>
        <v>中</v>
      </c>
    </row>
    <row r="835" spans="16:16" x14ac:dyDescent="0.45">
      <c r="P835" t="str">
        <f t="shared" ref="P835:P898" si="13">E835&amp;"中"</f>
        <v>中</v>
      </c>
    </row>
    <row r="836" spans="16:16" x14ac:dyDescent="0.45">
      <c r="P836" t="str">
        <f t="shared" si="13"/>
        <v>中</v>
      </c>
    </row>
    <row r="837" spans="16:16" x14ac:dyDescent="0.45">
      <c r="P837" t="str">
        <f t="shared" si="13"/>
        <v>中</v>
      </c>
    </row>
    <row r="838" spans="16:16" x14ac:dyDescent="0.45">
      <c r="P838" t="str">
        <f t="shared" si="13"/>
        <v>中</v>
      </c>
    </row>
    <row r="839" spans="16:16" x14ac:dyDescent="0.45">
      <c r="P839" t="str">
        <f t="shared" si="13"/>
        <v>中</v>
      </c>
    </row>
    <row r="840" spans="16:16" x14ac:dyDescent="0.45">
      <c r="P840" t="str">
        <f t="shared" si="13"/>
        <v>中</v>
      </c>
    </row>
    <row r="841" spans="16:16" x14ac:dyDescent="0.45">
      <c r="P841" t="str">
        <f t="shared" si="13"/>
        <v>中</v>
      </c>
    </row>
    <row r="842" spans="16:16" x14ac:dyDescent="0.45">
      <c r="P842" t="str">
        <f t="shared" si="13"/>
        <v>中</v>
      </c>
    </row>
    <row r="843" spans="16:16" x14ac:dyDescent="0.45">
      <c r="P843" t="str">
        <f t="shared" si="13"/>
        <v>中</v>
      </c>
    </row>
    <row r="844" spans="16:16" x14ac:dyDescent="0.45">
      <c r="P844" t="str">
        <f t="shared" si="13"/>
        <v>中</v>
      </c>
    </row>
    <row r="845" spans="16:16" x14ac:dyDescent="0.45">
      <c r="P845" t="str">
        <f t="shared" si="13"/>
        <v>中</v>
      </c>
    </row>
    <row r="846" spans="16:16" x14ac:dyDescent="0.45">
      <c r="P846" t="str">
        <f t="shared" si="13"/>
        <v>中</v>
      </c>
    </row>
    <row r="847" spans="16:16" x14ac:dyDescent="0.45">
      <c r="P847" t="str">
        <f t="shared" si="13"/>
        <v>中</v>
      </c>
    </row>
    <row r="848" spans="16:16" x14ac:dyDescent="0.45">
      <c r="P848" t="str">
        <f t="shared" si="13"/>
        <v>中</v>
      </c>
    </row>
    <row r="849" spans="16:16" x14ac:dyDescent="0.45">
      <c r="P849" t="str">
        <f t="shared" si="13"/>
        <v>中</v>
      </c>
    </row>
    <row r="850" spans="16:16" x14ac:dyDescent="0.45">
      <c r="P850" t="str">
        <f t="shared" si="13"/>
        <v>中</v>
      </c>
    </row>
    <row r="851" spans="16:16" x14ac:dyDescent="0.45">
      <c r="P851" t="str">
        <f t="shared" si="13"/>
        <v>中</v>
      </c>
    </row>
    <row r="852" spans="16:16" x14ac:dyDescent="0.45">
      <c r="P852" t="str">
        <f t="shared" si="13"/>
        <v>中</v>
      </c>
    </row>
    <row r="853" spans="16:16" x14ac:dyDescent="0.45">
      <c r="P853" t="str">
        <f t="shared" si="13"/>
        <v>中</v>
      </c>
    </row>
    <row r="854" spans="16:16" x14ac:dyDescent="0.45">
      <c r="P854" t="str">
        <f t="shared" si="13"/>
        <v>中</v>
      </c>
    </row>
    <row r="855" spans="16:16" x14ac:dyDescent="0.45">
      <c r="P855" t="str">
        <f t="shared" si="13"/>
        <v>中</v>
      </c>
    </row>
    <row r="856" spans="16:16" x14ac:dyDescent="0.45">
      <c r="P856" t="str">
        <f t="shared" si="13"/>
        <v>中</v>
      </c>
    </row>
    <row r="857" spans="16:16" x14ac:dyDescent="0.45">
      <c r="P857" t="str">
        <f t="shared" si="13"/>
        <v>中</v>
      </c>
    </row>
    <row r="858" spans="16:16" x14ac:dyDescent="0.45">
      <c r="P858" t="str">
        <f t="shared" si="13"/>
        <v>中</v>
      </c>
    </row>
    <row r="859" spans="16:16" x14ac:dyDescent="0.45">
      <c r="P859" t="str">
        <f t="shared" si="13"/>
        <v>中</v>
      </c>
    </row>
    <row r="860" spans="16:16" x14ac:dyDescent="0.45">
      <c r="P860" t="str">
        <f t="shared" si="13"/>
        <v>中</v>
      </c>
    </row>
    <row r="861" spans="16:16" x14ac:dyDescent="0.45">
      <c r="P861" t="str">
        <f t="shared" si="13"/>
        <v>中</v>
      </c>
    </row>
    <row r="862" spans="16:16" x14ac:dyDescent="0.45">
      <c r="P862" t="str">
        <f t="shared" si="13"/>
        <v>中</v>
      </c>
    </row>
    <row r="863" spans="16:16" x14ac:dyDescent="0.45">
      <c r="P863" t="str">
        <f t="shared" si="13"/>
        <v>中</v>
      </c>
    </row>
    <row r="864" spans="16:16" x14ac:dyDescent="0.45">
      <c r="P864" t="str">
        <f t="shared" si="13"/>
        <v>中</v>
      </c>
    </row>
    <row r="865" spans="16:16" x14ac:dyDescent="0.45">
      <c r="P865" t="str">
        <f t="shared" si="13"/>
        <v>中</v>
      </c>
    </row>
    <row r="866" spans="16:16" x14ac:dyDescent="0.45">
      <c r="P866" t="str">
        <f t="shared" si="13"/>
        <v>中</v>
      </c>
    </row>
    <row r="867" spans="16:16" x14ac:dyDescent="0.45">
      <c r="P867" t="str">
        <f t="shared" si="13"/>
        <v>中</v>
      </c>
    </row>
    <row r="868" spans="16:16" x14ac:dyDescent="0.45">
      <c r="P868" t="str">
        <f t="shared" si="13"/>
        <v>中</v>
      </c>
    </row>
    <row r="869" spans="16:16" x14ac:dyDescent="0.45">
      <c r="P869" t="str">
        <f t="shared" si="13"/>
        <v>中</v>
      </c>
    </row>
    <row r="870" spans="16:16" x14ac:dyDescent="0.45">
      <c r="P870" t="str">
        <f t="shared" si="13"/>
        <v>中</v>
      </c>
    </row>
    <row r="871" spans="16:16" x14ac:dyDescent="0.45">
      <c r="P871" t="str">
        <f t="shared" si="13"/>
        <v>中</v>
      </c>
    </row>
    <row r="872" spans="16:16" x14ac:dyDescent="0.45">
      <c r="P872" t="str">
        <f t="shared" si="13"/>
        <v>中</v>
      </c>
    </row>
    <row r="873" spans="16:16" x14ac:dyDescent="0.45">
      <c r="P873" t="str">
        <f t="shared" si="13"/>
        <v>中</v>
      </c>
    </row>
    <row r="874" spans="16:16" x14ac:dyDescent="0.45">
      <c r="P874" t="str">
        <f t="shared" si="13"/>
        <v>中</v>
      </c>
    </row>
    <row r="875" spans="16:16" x14ac:dyDescent="0.45">
      <c r="P875" t="str">
        <f t="shared" si="13"/>
        <v>中</v>
      </c>
    </row>
    <row r="876" spans="16:16" x14ac:dyDescent="0.45">
      <c r="P876" t="str">
        <f t="shared" si="13"/>
        <v>中</v>
      </c>
    </row>
    <row r="877" spans="16:16" x14ac:dyDescent="0.45">
      <c r="P877" t="str">
        <f t="shared" si="13"/>
        <v>中</v>
      </c>
    </row>
    <row r="878" spans="16:16" x14ac:dyDescent="0.45">
      <c r="P878" t="str">
        <f t="shared" si="13"/>
        <v>中</v>
      </c>
    </row>
    <row r="879" spans="16:16" x14ac:dyDescent="0.45">
      <c r="P879" t="str">
        <f t="shared" si="13"/>
        <v>中</v>
      </c>
    </row>
    <row r="880" spans="16:16" x14ac:dyDescent="0.45">
      <c r="P880" t="str">
        <f t="shared" si="13"/>
        <v>中</v>
      </c>
    </row>
    <row r="881" spans="16:16" x14ac:dyDescent="0.45">
      <c r="P881" t="str">
        <f t="shared" si="13"/>
        <v>中</v>
      </c>
    </row>
    <row r="882" spans="16:16" x14ac:dyDescent="0.45">
      <c r="P882" t="str">
        <f t="shared" si="13"/>
        <v>中</v>
      </c>
    </row>
    <row r="883" spans="16:16" x14ac:dyDescent="0.45">
      <c r="P883" t="str">
        <f t="shared" si="13"/>
        <v>中</v>
      </c>
    </row>
    <row r="884" spans="16:16" x14ac:dyDescent="0.45">
      <c r="P884" t="str">
        <f t="shared" si="13"/>
        <v>中</v>
      </c>
    </row>
    <row r="885" spans="16:16" x14ac:dyDescent="0.45">
      <c r="P885" t="str">
        <f t="shared" si="13"/>
        <v>中</v>
      </c>
    </row>
    <row r="886" spans="16:16" x14ac:dyDescent="0.45">
      <c r="P886" t="str">
        <f t="shared" si="13"/>
        <v>中</v>
      </c>
    </row>
    <row r="887" spans="16:16" x14ac:dyDescent="0.45">
      <c r="P887" t="str">
        <f t="shared" si="13"/>
        <v>中</v>
      </c>
    </row>
    <row r="888" spans="16:16" x14ac:dyDescent="0.45">
      <c r="P888" t="str">
        <f t="shared" si="13"/>
        <v>中</v>
      </c>
    </row>
    <row r="889" spans="16:16" x14ac:dyDescent="0.45">
      <c r="P889" t="str">
        <f t="shared" si="13"/>
        <v>中</v>
      </c>
    </row>
    <row r="890" spans="16:16" x14ac:dyDescent="0.45">
      <c r="P890" t="str">
        <f t="shared" si="13"/>
        <v>中</v>
      </c>
    </row>
    <row r="891" spans="16:16" x14ac:dyDescent="0.45">
      <c r="P891" t="str">
        <f t="shared" si="13"/>
        <v>中</v>
      </c>
    </row>
    <row r="892" spans="16:16" x14ac:dyDescent="0.45">
      <c r="P892" t="str">
        <f t="shared" si="13"/>
        <v>中</v>
      </c>
    </row>
    <row r="893" spans="16:16" x14ac:dyDescent="0.45">
      <c r="P893" t="str">
        <f t="shared" si="13"/>
        <v>中</v>
      </c>
    </row>
    <row r="894" spans="16:16" x14ac:dyDescent="0.45">
      <c r="P894" t="str">
        <f t="shared" si="13"/>
        <v>中</v>
      </c>
    </row>
    <row r="895" spans="16:16" x14ac:dyDescent="0.45">
      <c r="P895" t="str">
        <f t="shared" si="13"/>
        <v>中</v>
      </c>
    </row>
    <row r="896" spans="16:16" x14ac:dyDescent="0.45">
      <c r="P896" t="str">
        <f t="shared" si="13"/>
        <v>中</v>
      </c>
    </row>
    <row r="897" spans="16:16" x14ac:dyDescent="0.45">
      <c r="P897" t="str">
        <f t="shared" si="13"/>
        <v>中</v>
      </c>
    </row>
    <row r="898" spans="16:16" x14ac:dyDescent="0.45">
      <c r="P898" t="str">
        <f t="shared" si="13"/>
        <v>中</v>
      </c>
    </row>
    <row r="899" spans="16:16" x14ac:dyDescent="0.45">
      <c r="P899" t="str">
        <f t="shared" ref="P899:P962" si="14">E899&amp;"中"</f>
        <v>中</v>
      </c>
    </row>
    <row r="900" spans="16:16" x14ac:dyDescent="0.45">
      <c r="P900" t="str">
        <f t="shared" si="14"/>
        <v>中</v>
      </c>
    </row>
    <row r="901" spans="16:16" x14ac:dyDescent="0.45">
      <c r="P901" t="str">
        <f t="shared" si="14"/>
        <v>中</v>
      </c>
    </row>
    <row r="902" spans="16:16" x14ac:dyDescent="0.45">
      <c r="P902" t="str">
        <f t="shared" si="14"/>
        <v>中</v>
      </c>
    </row>
    <row r="903" spans="16:16" x14ac:dyDescent="0.45">
      <c r="P903" t="str">
        <f t="shared" si="14"/>
        <v>中</v>
      </c>
    </row>
    <row r="904" spans="16:16" x14ac:dyDescent="0.45">
      <c r="P904" t="str">
        <f t="shared" si="14"/>
        <v>中</v>
      </c>
    </row>
    <row r="905" spans="16:16" x14ac:dyDescent="0.45">
      <c r="P905" t="str">
        <f t="shared" si="14"/>
        <v>中</v>
      </c>
    </row>
    <row r="906" spans="16:16" x14ac:dyDescent="0.45">
      <c r="P906" t="str">
        <f t="shared" si="14"/>
        <v>中</v>
      </c>
    </row>
    <row r="907" spans="16:16" x14ac:dyDescent="0.45">
      <c r="P907" t="str">
        <f t="shared" si="14"/>
        <v>中</v>
      </c>
    </row>
    <row r="908" spans="16:16" x14ac:dyDescent="0.45">
      <c r="P908" t="str">
        <f t="shared" si="14"/>
        <v>中</v>
      </c>
    </row>
    <row r="909" spans="16:16" x14ac:dyDescent="0.45">
      <c r="P909" t="str">
        <f t="shared" si="14"/>
        <v>中</v>
      </c>
    </row>
    <row r="910" spans="16:16" x14ac:dyDescent="0.45">
      <c r="P910" t="str">
        <f t="shared" si="14"/>
        <v>中</v>
      </c>
    </row>
    <row r="911" spans="16:16" x14ac:dyDescent="0.45">
      <c r="P911" t="str">
        <f t="shared" si="14"/>
        <v>中</v>
      </c>
    </row>
    <row r="912" spans="16:16" x14ac:dyDescent="0.45">
      <c r="P912" t="str">
        <f t="shared" si="14"/>
        <v>中</v>
      </c>
    </row>
    <row r="913" spans="16:16" x14ac:dyDescent="0.45">
      <c r="P913" t="str">
        <f t="shared" si="14"/>
        <v>中</v>
      </c>
    </row>
    <row r="914" spans="16:16" x14ac:dyDescent="0.45">
      <c r="P914" t="str">
        <f t="shared" si="14"/>
        <v>中</v>
      </c>
    </row>
    <row r="915" spans="16:16" x14ac:dyDescent="0.45">
      <c r="P915" t="str">
        <f t="shared" si="14"/>
        <v>中</v>
      </c>
    </row>
    <row r="916" spans="16:16" x14ac:dyDescent="0.45">
      <c r="P916" t="str">
        <f t="shared" si="14"/>
        <v>中</v>
      </c>
    </row>
    <row r="917" spans="16:16" x14ac:dyDescent="0.45">
      <c r="P917" t="str">
        <f t="shared" si="14"/>
        <v>中</v>
      </c>
    </row>
    <row r="918" spans="16:16" x14ac:dyDescent="0.45">
      <c r="P918" t="str">
        <f t="shared" si="14"/>
        <v>中</v>
      </c>
    </row>
    <row r="919" spans="16:16" x14ac:dyDescent="0.45">
      <c r="P919" t="str">
        <f t="shared" si="14"/>
        <v>中</v>
      </c>
    </row>
    <row r="920" spans="16:16" x14ac:dyDescent="0.45">
      <c r="P920" t="str">
        <f t="shared" si="14"/>
        <v>中</v>
      </c>
    </row>
    <row r="921" spans="16:16" x14ac:dyDescent="0.45">
      <c r="P921" t="str">
        <f t="shared" si="14"/>
        <v>中</v>
      </c>
    </row>
    <row r="922" spans="16:16" x14ac:dyDescent="0.45">
      <c r="P922" t="str">
        <f t="shared" si="14"/>
        <v>中</v>
      </c>
    </row>
    <row r="923" spans="16:16" x14ac:dyDescent="0.45">
      <c r="P923" t="str">
        <f t="shared" si="14"/>
        <v>中</v>
      </c>
    </row>
    <row r="924" spans="16:16" x14ac:dyDescent="0.45">
      <c r="P924" t="str">
        <f t="shared" si="14"/>
        <v>中</v>
      </c>
    </row>
    <row r="925" spans="16:16" x14ac:dyDescent="0.45">
      <c r="P925" t="str">
        <f t="shared" si="14"/>
        <v>中</v>
      </c>
    </row>
    <row r="926" spans="16:16" x14ac:dyDescent="0.45">
      <c r="P926" t="str">
        <f t="shared" si="14"/>
        <v>中</v>
      </c>
    </row>
    <row r="927" spans="16:16" x14ac:dyDescent="0.45">
      <c r="P927" t="str">
        <f t="shared" si="14"/>
        <v>中</v>
      </c>
    </row>
    <row r="928" spans="16:16" x14ac:dyDescent="0.45">
      <c r="P928" t="str">
        <f t="shared" si="14"/>
        <v>中</v>
      </c>
    </row>
    <row r="929" spans="16:16" x14ac:dyDescent="0.45">
      <c r="P929" t="str">
        <f t="shared" si="14"/>
        <v>中</v>
      </c>
    </row>
    <row r="930" spans="16:16" x14ac:dyDescent="0.45">
      <c r="P930" t="str">
        <f t="shared" si="14"/>
        <v>中</v>
      </c>
    </row>
    <row r="931" spans="16:16" x14ac:dyDescent="0.45">
      <c r="P931" t="str">
        <f t="shared" si="14"/>
        <v>中</v>
      </c>
    </row>
    <row r="932" spans="16:16" x14ac:dyDescent="0.45">
      <c r="P932" t="str">
        <f t="shared" si="14"/>
        <v>中</v>
      </c>
    </row>
    <row r="933" spans="16:16" x14ac:dyDescent="0.45">
      <c r="P933" t="str">
        <f t="shared" si="14"/>
        <v>中</v>
      </c>
    </row>
    <row r="934" spans="16:16" x14ac:dyDescent="0.45">
      <c r="P934" t="str">
        <f t="shared" si="14"/>
        <v>中</v>
      </c>
    </row>
    <row r="935" spans="16:16" x14ac:dyDescent="0.45">
      <c r="P935" t="str">
        <f t="shared" si="14"/>
        <v>中</v>
      </c>
    </row>
    <row r="936" spans="16:16" x14ac:dyDescent="0.45">
      <c r="P936" t="str">
        <f t="shared" si="14"/>
        <v>中</v>
      </c>
    </row>
    <row r="937" spans="16:16" x14ac:dyDescent="0.45">
      <c r="P937" t="str">
        <f t="shared" si="14"/>
        <v>中</v>
      </c>
    </row>
    <row r="938" spans="16:16" x14ac:dyDescent="0.45">
      <c r="P938" t="str">
        <f t="shared" si="14"/>
        <v>中</v>
      </c>
    </row>
    <row r="939" spans="16:16" x14ac:dyDescent="0.45">
      <c r="P939" t="str">
        <f t="shared" si="14"/>
        <v>中</v>
      </c>
    </row>
    <row r="940" spans="16:16" x14ac:dyDescent="0.45">
      <c r="P940" t="str">
        <f t="shared" si="14"/>
        <v>中</v>
      </c>
    </row>
    <row r="941" spans="16:16" x14ac:dyDescent="0.45">
      <c r="P941" t="str">
        <f t="shared" si="14"/>
        <v>中</v>
      </c>
    </row>
    <row r="942" spans="16:16" x14ac:dyDescent="0.45">
      <c r="P942" t="str">
        <f t="shared" si="14"/>
        <v>中</v>
      </c>
    </row>
    <row r="943" spans="16:16" x14ac:dyDescent="0.45">
      <c r="P943" t="str">
        <f t="shared" si="14"/>
        <v>中</v>
      </c>
    </row>
    <row r="944" spans="16:16" x14ac:dyDescent="0.45">
      <c r="P944" t="str">
        <f t="shared" si="14"/>
        <v>中</v>
      </c>
    </row>
    <row r="945" spans="16:16" x14ac:dyDescent="0.45">
      <c r="P945" t="str">
        <f t="shared" si="14"/>
        <v>中</v>
      </c>
    </row>
    <row r="946" spans="16:16" x14ac:dyDescent="0.45">
      <c r="P946" t="str">
        <f t="shared" si="14"/>
        <v>中</v>
      </c>
    </row>
    <row r="947" spans="16:16" x14ac:dyDescent="0.45">
      <c r="P947" t="str">
        <f t="shared" si="14"/>
        <v>中</v>
      </c>
    </row>
    <row r="948" spans="16:16" x14ac:dyDescent="0.45">
      <c r="P948" t="str">
        <f t="shared" si="14"/>
        <v>中</v>
      </c>
    </row>
    <row r="949" spans="16:16" x14ac:dyDescent="0.45">
      <c r="P949" t="str">
        <f t="shared" si="14"/>
        <v>中</v>
      </c>
    </row>
    <row r="950" spans="16:16" x14ac:dyDescent="0.45">
      <c r="P950" t="str">
        <f t="shared" si="14"/>
        <v>中</v>
      </c>
    </row>
    <row r="951" spans="16:16" x14ac:dyDescent="0.45">
      <c r="P951" t="str">
        <f t="shared" si="14"/>
        <v>中</v>
      </c>
    </row>
    <row r="952" spans="16:16" x14ac:dyDescent="0.45">
      <c r="P952" t="str">
        <f t="shared" si="14"/>
        <v>中</v>
      </c>
    </row>
    <row r="953" spans="16:16" x14ac:dyDescent="0.45">
      <c r="P953" t="str">
        <f t="shared" si="14"/>
        <v>中</v>
      </c>
    </row>
    <row r="954" spans="16:16" x14ac:dyDescent="0.45">
      <c r="P954" t="str">
        <f t="shared" si="14"/>
        <v>中</v>
      </c>
    </row>
    <row r="955" spans="16:16" x14ac:dyDescent="0.45">
      <c r="P955" t="str">
        <f t="shared" si="14"/>
        <v>中</v>
      </c>
    </row>
    <row r="956" spans="16:16" x14ac:dyDescent="0.45">
      <c r="P956" t="str">
        <f t="shared" si="14"/>
        <v>中</v>
      </c>
    </row>
    <row r="957" spans="16:16" x14ac:dyDescent="0.45">
      <c r="P957" t="str">
        <f t="shared" si="14"/>
        <v>中</v>
      </c>
    </row>
    <row r="958" spans="16:16" x14ac:dyDescent="0.45">
      <c r="P958" t="str">
        <f t="shared" si="14"/>
        <v>中</v>
      </c>
    </row>
    <row r="959" spans="16:16" x14ac:dyDescent="0.45">
      <c r="P959" t="str">
        <f t="shared" si="14"/>
        <v>中</v>
      </c>
    </row>
    <row r="960" spans="16:16" x14ac:dyDescent="0.45">
      <c r="P960" t="str">
        <f t="shared" si="14"/>
        <v>中</v>
      </c>
    </row>
    <row r="961" spans="16:16" x14ac:dyDescent="0.45">
      <c r="P961" t="str">
        <f t="shared" si="14"/>
        <v>中</v>
      </c>
    </row>
    <row r="962" spans="16:16" x14ac:dyDescent="0.45">
      <c r="P962" t="str">
        <f t="shared" si="14"/>
        <v>中</v>
      </c>
    </row>
    <row r="963" spans="16:16" x14ac:dyDescent="0.45">
      <c r="P963" t="str">
        <f t="shared" ref="P963:P986" si="15">E963&amp;"中"</f>
        <v>中</v>
      </c>
    </row>
    <row r="964" spans="16:16" x14ac:dyDescent="0.45">
      <c r="P964" t="str">
        <f t="shared" si="15"/>
        <v>中</v>
      </c>
    </row>
    <row r="965" spans="16:16" x14ac:dyDescent="0.45">
      <c r="P965" t="str">
        <f t="shared" si="15"/>
        <v>中</v>
      </c>
    </row>
    <row r="966" spans="16:16" x14ac:dyDescent="0.45">
      <c r="P966" t="str">
        <f t="shared" si="15"/>
        <v>中</v>
      </c>
    </row>
    <row r="967" spans="16:16" x14ac:dyDescent="0.45">
      <c r="P967" t="str">
        <f t="shared" si="15"/>
        <v>中</v>
      </c>
    </row>
    <row r="968" spans="16:16" x14ac:dyDescent="0.45">
      <c r="P968" t="str">
        <f t="shared" si="15"/>
        <v>中</v>
      </c>
    </row>
    <row r="969" spans="16:16" x14ac:dyDescent="0.45">
      <c r="P969" t="str">
        <f t="shared" si="15"/>
        <v>中</v>
      </c>
    </row>
    <row r="970" spans="16:16" x14ac:dyDescent="0.45">
      <c r="P970" t="str">
        <f t="shared" si="15"/>
        <v>中</v>
      </c>
    </row>
    <row r="971" spans="16:16" x14ac:dyDescent="0.45">
      <c r="P971" t="str">
        <f t="shared" si="15"/>
        <v>中</v>
      </c>
    </row>
    <row r="972" spans="16:16" x14ac:dyDescent="0.45">
      <c r="P972" t="str">
        <f t="shared" si="15"/>
        <v>中</v>
      </c>
    </row>
    <row r="973" spans="16:16" x14ac:dyDescent="0.45">
      <c r="P973" t="str">
        <f t="shared" si="15"/>
        <v>中</v>
      </c>
    </row>
    <row r="974" spans="16:16" x14ac:dyDescent="0.45">
      <c r="P974" t="str">
        <f t="shared" si="15"/>
        <v>中</v>
      </c>
    </row>
    <row r="975" spans="16:16" x14ac:dyDescent="0.45">
      <c r="P975" t="str">
        <f t="shared" si="15"/>
        <v>中</v>
      </c>
    </row>
    <row r="976" spans="16:16" x14ac:dyDescent="0.45">
      <c r="P976" t="str">
        <f t="shared" si="15"/>
        <v>中</v>
      </c>
    </row>
    <row r="977" spans="16:16" x14ac:dyDescent="0.45">
      <c r="P977" t="str">
        <f t="shared" si="15"/>
        <v>中</v>
      </c>
    </row>
    <row r="978" spans="16:16" x14ac:dyDescent="0.45">
      <c r="P978" t="str">
        <f t="shared" si="15"/>
        <v>中</v>
      </c>
    </row>
    <row r="979" spans="16:16" x14ac:dyDescent="0.45">
      <c r="P979" t="str">
        <f t="shared" si="15"/>
        <v>中</v>
      </c>
    </row>
    <row r="980" spans="16:16" x14ac:dyDescent="0.45">
      <c r="P980" t="str">
        <f t="shared" si="15"/>
        <v>中</v>
      </c>
    </row>
    <row r="981" spans="16:16" x14ac:dyDescent="0.45">
      <c r="P981" t="str">
        <f t="shared" si="15"/>
        <v>中</v>
      </c>
    </row>
    <row r="982" spans="16:16" x14ac:dyDescent="0.45">
      <c r="P982" t="str">
        <f t="shared" si="15"/>
        <v>中</v>
      </c>
    </row>
    <row r="983" spans="16:16" x14ac:dyDescent="0.45">
      <c r="P983" t="str">
        <f t="shared" si="15"/>
        <v>中</v>
      </c>
    </row>
    <row r="984" spans="16:16" x14ac:dyDescent="0.45">
      <c r="P984" t="str">
        <f t="shared" si="15"/>
        <v>中</v>
      </c>
    </row>
    <row r="985" spans="16:16" x14ac:dyDescent="0.45">
      <c r="P985" t="str">
        <f t="shared" si="15"/>
        <v>中</v>
      </c>
    </row>
    <row r="986" spans="16:16" x14ac:dyDescent="0.45">
      <c r="P986" t="str">
        <f t="shared" si="15"/>
        <v>中</v>
      </c>
    </row>
  </sheetData>
  <phoneticPr fontId="1"/>
  <conditionalFormatting sqref="B448:C449">
    <cfRule type="expression" dxfId="11" priority="1" stopIfTrue="1">
      <formula>AND(A448="男")</formula>
    </cfRule>
    <cfRule type="expression" dxfId="10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sheetPr codeName="Sheet5"/>
  <dimension ref="A1:J50"/>
  <sheetViews>
    <sheetView tabSelected="1" zoomScaleNormal="100" workbookViewId="0"/>
  </sheetViews>
  <sheetFormatPr defaultRowHeight="18" x14ac:dyDescent="0.45"/>
  <sheetData>
    <row r="1" spans="1:10" x14ac:dyDescent="0.45">
      <c r="A1" s="59" t="s">
        <v>2138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18.600000000000001" thickBot="1" x14ac:dyDescent="0.5">
      <c r="A2" s="62" t="s">
        <v>2137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x14ac:dyDescent="0.45">
      <c r="A3" s="42" t="s">
        <v>1559</v>
      </c>
    </row>
    <row r="4" spans="1:10" x14ac:dyDescent="0.45">
      <c r="A4" s="42" t="s">
        <v>1560</v>
      </c>
    </row>
    <row r="5" spans="1:10" x14ac:dyDescent="0.45">
      <c r="A5" s="42" t="s">
        <v>1561</v>
      </c>
    </row>
    <row r="23" spans="1:1" x14ac:dyDescent="0.45">
      <c r="A23" s="42" t="s">
        <v>2131</v>
      </c>
    </row>
    <row r="26" spans="1:1" x14ac:dyDescent="0.45">
      <c r="A26" s="42"/>
    </row>
    <row r="29" spans="1:1" x14ac:dyDescent="0.45">
      <c r="A29" s="42"/>
    </row>
    <row r="32" spans="1:1" ht="18.600000000000001" thickBot="1" x14ac:dyDescent="0.5">
      <c r="A32" s="42"/>
    </row>
    <row r="33" spans="1:10" ht="18.600000000000001" thickBot="1" x14ac:dyDescent="0.5">
      <c r="A33" s="41" t="s">
        <v>2132</v>
      </c>
      <c r="B33" s="55"/>
      <c r="C33" s="55"/>
      <c r="D33" s="55"/>
      <c r="E33" s="55"/>
      <c r="F33" s="55"/>
      <c r="G33" s="55"/>
      <c r="H33" s="55"/>
      <c r="I33" s="55"/>
      <c r="J33" s="56"/>
    </row>
    <row r="35" spans="1:10" x14ac:dyDescent="0.45">
      <c r="A35" s="42" t="s">
        <v>2133</v>
      </c>
    </row>
    <row r="36" spans="1:10" x14ac:dyDescent="0.45">
      <c r="A36" s="42" t="s">
        <v>2134</v>
      </c>
    </row>
    <row r="37" spans="1:10" x14ac:dyDescent="0.45">
      <c r="A37" s="42" t="s">
        <v>2135</v>
      </c>
    </row>
    <row r="38" spans="1:10" x14ac:dyDescent="0.45">
      <c r="A38" s="42" t="s">
        <v>2136</v>
      </c>
    </row>
    <row r="48" spans="1:10" x14ac:dyDescent="0.45">
      <c r="A48" s="42"/>
    </row>
    <row r="49" spans="1:1" x14ac:dyDescent="0.45">
      <c r="A49" s="42"/>
    </row>
    <row r="50" spans="1:1" x14ac:dyDescent="0.45">
      <c r="A50" s="42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hidden="1" customWidth="1"/>
    <col min="20" max="30" width="8.796875" hidden="1" customWidth="1"/>
  </cols>
  <sheetData>
    <row r="1" spans="1:30" ht="18.600000000000001" thickBot="1" x14ac:dyDescent="0.5">
      <c r="A1" s="69" t="s">
        <v>1624</v>
      </c>
      <c r="B1" s="69"/>
      <c r="C1" s="68" t="str">
        <f ca="1">DBCS(YEAR(TODAY())&amp;"年度 第"&amp;DBCS(YEAR(TODAY())-2000+37)&amp;"回 市川浦安支部新人体育大会陸上競技大会 オープン種目参加申込一覧表")</f>
        <v>２０２３年度　第６０回　市川浦安支部新人体育大会陸上競技大会　オープン種目参加申込一覧表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  <c r="U1" s="69"/>
      <c r="V1" s="69"/>
      <c r="W1" s="69"/>
      <c r="X1" s="69" t="s">
        <v>1618</v>
      </c>
      <c r="Y1" s="69" t="s">
        <v>1619</v>
      </c>
      <c r="Z1" s="69" t="s">
        <v>1620</v>
      </c>
      <c r="AA1" s="69" t="s">
        <v>1621</v>
      </c>
      <c r="AB1" s="69" t="s">
        <v>1622</v>
      </c>
      <c r="AC1" s="69" t="s">
        <v>1623</v>
      </c>
      <c r="AD1" s="69"/>
    </row>
    <row r="2" spans="1:30" s="43" customFormat="1" ht="13.5" customHeight="1" thickBot="1" x14ac:dyDescent="0.5">
      <c r="A2" s="70"/>
      <c r="B2" s="70"/>
      <c r="C2" s="71" t="s">
        <v>1606</v>
      </c>
      <c r="D2" s="72" t="s">
        <v>1377</v>
      </c>
      <c r="E2" s="73" t="s">
        <v>66</v>
      </c>
      <c r="F2" s="74" t="s">
        <v>67</v>
      </c>
      <c r="G2" s="75" t="s">
        <v>1607</v>
      </c>
      <c r="H2" s="72" t="s">
        <v>1434</v>
      </c>
      <c r="I2" s="72" t="s">
        <v>1435</v>
      </c>
      <c r="J2" s="73" t="s">
        <v>68</v>
      </c>
      <c r="K2" s="76" t="s">
        <v>1378</v>
      </c>
      <c r="L2" s="77" t="s">
        <v>1379</v>
      </c>
      <c r="M2" s="75" t="s">
        <v>1610</v>
      </c>
      <c r="N2" s="72" t="s">
        <v>1434</v>
      </c>
      <c r="O2" s="72" t="s">
        <v>1435</v>
      </c>
      <c r="P2" s="73" t="s">
        <v>68</v>
      </c>
      <c r="Q2" s="76" t="s">
        <v>1378</v>
      </c>
      <c r="R2" s="77" t="s">
        <v>1379</v>
      </c>
      <c r="S2" s="78" t="s">
        <v>1611</v>
      </c>
      <c r="T2" s="70" t="s">
        <v>68</v>
      </c>
      <c r="U2" s="70" t="s">
        <v>1615</v>
      </c>
      <c r="V2" s="70" t="s">
        <v>1616</v>
      </c>
      <c r="W2" s="70" t="s">
        <v>1617</v>
      </c>
      <c r="X2" s="70"/>
      <c r="Y2" s="70"/>
      <c r="Z2" s="70"/>
      <c r="AA2" s="70"/>
      <c r="AB2" s="70"/>
      <c r="AC2" s="70"/>
      <c r="AD2" s="70"/>
    </row>
    <row r="3" spans="1:30" s="43" customFormat="1" ht="10.199999999999999" customHeight="1" thickTop="1" x14ac:dyDescent="0.45">
      <c r="A3" s="70" t="s">
        <v>1608</v>
      </c>
      <c r="B3" s="70">
        <v>1</v>
      </c>
      <c r="C3" s="79"/>
      <c r="D3" s="80"/>
      <c r="E3" s="81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82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83"/>
      <c r="H3" s="84" t="str">
        <f>IF(G3="","",VLOOKUP(G3,競技csv!$F:$O,MATCH(H$2,競技csv!$1:$1,0)-MATCH("競技名",競技csv!$1:$1,0)+1,0))</f>
        <v/>
      </c>
      <c r="I3" s="84" t="str">
        <f>IF(G3="","",VLOOKUP(G3,競技csv!$F:$O,MATCH(I$2,競技csv!$1:$1,0)-MATCH("競技名",競技csv!$1:$1,0)+1,0))</f>
        <v/>
      </c>
      <c r="J3" s="85"/>
      <c r="K3" s="86"/>
      <c r="L3" s="87"/>
      <c r="M3" s="83"/>
      <c r="N3" s="84" t="str">
        <f>IF(M3="","",VLOOKUP(M3,競技csv!$F:$O,MATCH(N$2,競技csv!$1:$1,0)-MATCH("競技名",競技csv!$1:$1,0)+1,0))</f>
        <v/>
      </c>
      <c r="O3" s="84" t="str">
        <f>IF(M3="","",VLOOKUP(M3,競技csv!$F:$O,MATCH(O$2,競技csv!$1:$1,0)-MATCH("競技名",競技csv!$1:$1,0)+1,0))</f>
        <v/>
      </c>
      <c r="P3" s="85"/>
      <c r="Q3" s="86"/>
      <c r="R3" s="87"/>
      <c r="S3" s="88"/>
      <c r="T3" s="70" t="str">
        <f t="shared" ref="T3:T34" si="0">IF($S3="","",IF(VLOOKUP($C3&amp;$S3,$P$65:$S$70,MATCH(T$2,$P$64:$S$64,0),0)=0,"",VLOOKUP($C3&amp;$S3,$P$65:$S$70,MATCH(T$2,$P$64:$S$64,0),0)))</f>
        <v/>
      </c>
      <c r="U3" s="89" t="str">
        <f t="shared" ref="U3:V22" si="1">IF($S3="","",VLOOKUP($C3&amp;$S3,$P$65:$S$70,MATCH(U$2,$P$64:$S$64,0),0))</f>
        <v/>
      </c>
      <c r="V3" s="89" t="str">
        <f t="shared" si="1"/>
        <v/>
      </c>
      <c r="W3" s="70" t="str">
        <f>IF(S3="","",C3&amp;S3)</f>
        <v/>
      </c>
      <c r="X3" s="70">
        <f t="shared" ref="X3:X34" si="2">IF($W3=X$1,X2+1,X2)</f>
        <v>0</v>
      </c>
      <c r="Y3" s="70">
        <f t="shared" ref="Y3:AC3" si="3">IF($W3=Y$1,Y2+1,Y2)</f>
        <v>0</v>
      </c>
      <c r="Z3" s="70">
        <f t="shared" si="3"/>
        <v>0</v>
      </c>
      <c r="AA3" s="70">
        <f t="shared" si="3"/>
        <v>0</v>
      </c>
      <c r="AB3" s="70">
        <f t="shared" si="3"/>
        <v>0</v>
      </c>
      <c r="AC3" s="70">
        <f t="shared" si="3"/>
        <v>0</v>
      </c>
      <c r="AD3" s="70" t="str" cm="1">
        <f t="array" aca="1" ref="AD3" ca="1">IF(W3="","",INDIRECT(ADDRESS(ROW(),MATCH(W3,$1:$1,0))))</f>
        <v/>
      </c>
    </row>
    <row r="4" spans="1:30" s="43" customFormat="1" ht="10.199999999999999" customHeight="1" x14ac:dyDescent="0.45">
      <c r="A4" s="70" t="s">
        <v>1609</v>
      </c>
      <c r="B4" s="70">
        <v>2</v>
      </c>
      <c r="C4" s="79"/>
      <c r="D4" s="90"/>
      <c r="E4" s="91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92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83"/>
      <c r="H4" s="93" t="str">
        <f>IF(G4="","",VLOOKUP(G4,競技csv!$F:$O,MATCH(H$2,競技csv!$1:$1,0)-MATCH("競技名",競技csv!$1:$1,0)+1,0))</f>
        <v/>
      </c>
      <c r="I4" s="93" t="str">
        <f>IF(G4="","",VLOOKUP(G4,競技csv!$F:$O,MATCH(I$2,競技csv!$1:$1,0)-MATCH("競技名",競技csv!$1:$1,0)+1,0))</f>
        <v/>
      </c>
      <c r="J4" s="94"/>
      <c r="K4" s="95"/>
      <c r="L4" s="96"/>
      <c r="M4" s="83"/>
      <c r="N4" s="93" t="str">
        <f>IF(M4="","",VLOOKUP(M4,競技csv!$F:$O,MATCH(N$2,競技csv!$1:$1,0)-MATCH("競技名",競技csv!$1:$1,0)+1,0))</f>
        <v/>
      </c>
      <c r="O4" s="93" t="str">
        <f>IF(M4="","",VLOOKUP(M4,競技csv!$F:$O,MATCH(O$2,競技csv!$1:$1,0)-MATCH("競技名",競技csv!$1:$1,0)+1,0))</f>
        <v/>
      </c>
      <c r="P4" s="94"/>
      <c r="Q4" s="95"/>
      <c r="R4" s="96"/>
      <c r="S4" s="88"/>
      <c r="T4" s="70" t="str">
        <f t="shared" si="0"/>
        <v/>
      </c>
      <c r="U4" s="89" t="str">
        <f t="shared" si="1"/>
        <v/>
      </c>
      <c r="V4" s="89" t="str">
        <f t="shared" si="1"/>
        <v/>
      </c>
      <c r="W4" s="70" t="str">
        <f>IF(S4="","",C4&amp;S4)</f>
        <v/>
      </c>
      <c r="X4" s="70">
        <f t="shared" si="2"/>
        <v>0</v>
      </c>
      <c r="Y4" s="70">
        <f t="shared" ref="Y4:Y62" si="4">IF($W4=Y$1,Y3+1,Y3)</f>
        <v>0</v>
      </c>
      <c r="Z4" s="70">
        <f t="shared" ref="Z4:Z62" si="5">IF($W4=Z$1,Z3+1,Z3)</f>
        <v>0</v>
      </c>
      <c r="AA4" s="70">
        <f t="shared" ref="AA4:AA62" si="6">IF($W4=AA$1,AA3+1,AA3)</f>
        <v>0</v>
      </c>
      <c r="AB4" s="70">
        <f t="shared" ref="AB4:AB62" si="7">IF($W4=AB$1,AB3+1,AB3)</f>
        <v>0</v>
      </c>
      <c r="AC4" s="70">
        <f t="shared" ref="AC4:AC62" si="8">IF($W4=AC$1,AC3+1,AC3)</f>
        <v>0</v>
      </c>
      <c r="AD4" s="70" t="str" cm="1">
        <f t="array" aca="1" ref="AD4" ca="1">IF(W4="","",INDIRECT(ADDRESS(ROW(),MATCH(W4,$1:$1,0))))</f>
        <v/>
      </c>
    </row>
    <row r="5" spans="1:30" s="43" customFormat="1" ht="10.199999999999999" customHeight="1" x14ac:dyDescent="0.45">
      <c r="A5" s="70" t="s">
        <v>1611</v>
      </c>
      <c r="B5" s="70"/>
      <c r="C5" s="79"/>
      <c r="D5" s="90"/>
      <c r="E5" s="91" t="str">
        <f t="shared" ref="E5:E62" ca="1" si="9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92" t="str">
        <f t="shared" ref="F5:F62" ca="1" si="10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83"/>
      <c r="H5" s="93" t="str">
        <f>IF(G5="","",VLOOKUP(G5,競技csv!$F:$O,MATCH(H$2,競技csv!$1:$1,0)-MATCH("競技名",競技csv!$1:$1,0)+1,0))</f>
        <v/>
      </c>
      <c r="I5" s="93" t="str">
        <f>IF(G5="","",VLOOKUP(G5,競技csv!$F:$O,MATCH(I$2,競技csv!$1:$1,0)-MATCH("競技名",競技csv!$1:$1,0)+1,0))</f>
        <v/>
      </c>
      <c r="J5" s="94"/>
      <c r="K5" s="95"/>
      <c r="L5" s="96"/>
      <c r="M5" s="83"/>
      <c r="N5" s="93" t="str">
        <f>IF(M5="","",VLOOKUP(M5,競技csv!$F:$O,MATCH(N$2,競技csv!$1:$1,0)-MATCH("競技名",競技csv!$1:$1,0)+1,0))</f>
        <v/>
      </c>
      <c r="O5" s="93" t="str">
        <f>IF(M5="","",VLOOKUP(M5,競技csv!$F:$O,MATCH(O$2,競技csv!$1:$1,0)-MATCH("競技名",競技csv!$1:$1,0)+1,0))</f>
        <v/>
      </c>
      <c r="P5" s="94"/>
      <c r="Q5" s="95"/>
      <c r="R5" s="96"/>
      <c r="S5" s="88"/>
      <c r="T5" s="70" t="str">
        <f t="shared" si="0"/>
        <v/>
      </c>
      <c r="U5" s="89" t="str">
        <f t="shared" si="1"/>
        <v/>
      </c>
      <c r="V5" s="89" t="str">
        <f t="shared" si="1"/>
        <v/>
      </c>
      <c r="W5" s="70" t="str">
        <f t="shared" ref="W5:W62" si="11">IF(S5="","",C5&amp;S5)</f>
        <v/>
      </c>
      <c r="X5" s="70">
        <f t="shared" si="2"/>
        <v>0</v>
      </c>
      <c r="Y5" s="70">
        <f t="shared" si="4"/>
        <v>0</v>
      </c>
      <c r="Z5" s="70">
        <f t="shared" si="5"/>
        <v>0</v>
      </c>
      <c r="AA5" s="70">
        <f t="shared" si="6"/>
        <v>0</v>
      </c>
      <c r="AB5" s="70">
        <f t="shared" si="7"/>
        <v>0</v>
      </c>
      <c r="AC5" s="70">
        <f t="shared" si="8"/>
        <v>0</v>
      </c>
      <c r="AD5" s="70" t="str" cm="1">
        <f t="array" aca="1" ref="AD5" ca="1">IF(W5="","",INDIRECT(ADDRESS(ROW(),MATCH(W5,$1:$1,0))))</f>
        <v/>
      </c>
    </row>
    <row r="6" spans="1:30" s="43" customFormat="1" ht="10.199999999999999" customHeight="1" x14ac:dyDescent="0.45">
      <c r="A6" s="70"/>
      <c r="B6" s="70"/>
      <c r="C6" s="79"/>
      <c r="D6" s="90"/>
      <c r="E6" s="91" t="str">
        <f t="shared" ca="1" si="9"/>
        <v/>
      </c>
      <c r="F6" s="92" t="str">
        <f t="shared" ca="1" si="10"/>
        <v/>
      </c>
      <c r="G6" s="83"/>
      <c r="H6" s="93" t="str">
        <f>IF(G6="","",VLOOKUP(G6,競技csv!$F:$O,MATCH(H$2,競技csv!$1:$1,0)-MATCH("競技名",競技csv!$1:$1,0)+1,0))</f>
        <v/>
      </c>
      <c r="I6" s="93" t="str">
        <f>IF(G6="","",VLOOKUP(G6,競技csv!$F:$O,MATCH(I$2,競技csv!$1:$1,0)-MATCH("競技名",競技csv!$1:$1,0)+1,0))</f>
        <v/>
      </c>
      <c r="J6" s="94"/>
      <c r="K6" s="95"/>
      <c r="L6" s="96"/>
      <c r="M6" s="83"/>
      <c r="N6" s="93" t="str">
        <f>IF(M6="","",VLOOKUP(M6,競技csv!$F:$O,MATCH(N$2,競技csv!$1:$1,0)-MATCH("競技名",競技csv!$1:$1,0)+1,0))</f>
        <v/>
      </c>
      <c r="O6" s="93" t="str">
        <f>IF(M6="","",VLOOKUP(M6,競技csv!$F:$O,MATCH(O$2,競技csv!$1:$1,0)-MATCH("競技名",競技csv!$1:$1,0)+1,0))</f>
        <v/>
      </c>
      <c r="P6" s="94"/>
      <c r="Q6" s="95"/>
      <c r="R6" s="96"/>
      <c r="S6" s="88"/>
      <c r="T6" s="70" t="str">
        <f t="shared" si="0"/>
        <v/>
      </c>
      <c r="U6" s="89" t="str">
        <f t="shared" si="1"/>
        <v/>
      </c>
      <c r="V6" s="89" t="str">
        <f t="shared" si="1"/>
        <v/>
      </c>
      <c r="W6" s="70" t="str">
        <f t="shared" si="11"/>
        <v/>
      </c>
      <c r="X6" s="70">
        <f t="shared" si="2"/>
        <v>0</v>
      </c>
      <c r="Y6" s="70">
        <f t="shared" si="4"/>
        <v>0</v>
      </c>
      <c r="Z6" s="70">
        <f t="shared" si="5"/>
        <v>0</v>
      </c>
      <c r="AA6" s="70">
        <f t="shared" si="6"/>
        <v>0</v>
      </c>
      <c r="AB6" s="70">
        <f t="shared" si="7"/>
        <v>0</v>
      </c>
      <c r="AC6" s="70">
        <f t="shared" si="8"/>
        <v>0</v>
      </c>
      <c r="AD6" s="70" t="str" cm="1">
        <f t="array" aca="1" ref="AD6" ca="1">IF(W6="","",INDIRECT(ADDRESS(ROW(),MATCH(W6,$1:$1,0))))</f>
        <v/>
      </c>
    </row>
    <row r="7" spans="1:30" s="43" customFormat="1" ht="10.199999999999999" customHeight="1" x14ac:dyDescent="0.45">
      <c r="A7" s="70" t="s">
        <v>1612</v>
      </c>
      <c r="B7" s="70">
        <v>0</v>
      </c>
      <c r="C7" s="97"/>
      <c r="D7" s="90"/>
      <c r="E7" s="91" t="str">
        <f t="shared" ca="1" si="9"/>
        <v/>
      </c>
      <c r="F7" s="92" t="str">
        <f t="shared" ca="1" si="10"/>
        <v/>
      </c>
      <c r="G7" s="83"/>
      <c r="H7" s="93" t="str">
        <f>IF(G7="","",VLOOKUP(G7,競技csv!$F:$O,MATCH(H$2,競技csv!$1:$1,0)-MATCH("競技名",競技csv!$1:$1,0)+1,0))</f>
        <v/>
      </c>
      <c r="I7" s="93" t="str">
        <f>IF(G7="","",VLOOKUP(G7,競技csv!$F:$O,MATCH(I$2,競技csv!$1:$1,0)-MATCH("競技名",競技csv!$1:$1,0)+1,0))</f>
        <v/>
      </c>
      <c r="J7" s="94"/>
      <c r="K7" s="95"/>
      <c r="L7" s="96"/>
      <c r="M7" s="83"/>
      <c r="N7" s="93" t="str">
        <f>IF(M7="","",VLOOKUP(M7,競技csv!$F:$O,MATCH(N$2,競技csv!$1:$1,0)-MATCH("競技名",競技csv!$1:$1,0)+1,0))</f>
        <v/>
      </c>
      <c r="O7" s="93" t="str">
        <f>IF(M7="","",VLOOKUP(M7,競技csv!$F:$O,MATCH(O$2,競技csv!$1:$1,0)-MATCH("競技名",競技csv!$1:$1,0)+1,0))</f>
        <v/>
      </c>
      <c r="P7" s="94"/>
      <c r="Q7" s="95"/>
      <c r="R7" s="96"/>
      <c r="S7" s="98"/>
      <c r="T7" s="70" t="str">
        <f t="shared" si="0"/>
        <v/>
      </c>
      <c r="U7" s="89" t="str">
        <f t="shared" si="1"/>
        <v/>
      </c>
      <c r="V7" s="89" t="str">
        <f t="shared" si="1"/>
        <v/>
      </c>
      <c r="W7" s="70" t="str">
        <f t="shared" si="11"/>
        <v/>
      </c>
      <c r="X7" s="70">
        <f t="shared" si="2"/>
        <v>0</v>
      </c>
      <c r="Y7" s="70">
        <f t="shared" si="4"/>
        <v>0</v>
      </c>
      <c r="Z7" s="70">
        <f t="shared" si="5"/>
        <v>0</v>
      </c>
      <c r="AA7" s="70">
        <f t="shared" si="6"/>
        <v>0</v>
      </c>
      <c r="AB7" s="70">
        <f t="shared" si="7"/>
        <v>0</v>
      </c>
      <c r="AC7" s="70">
        <f t="shared" si="8"/>
        <v>0</v>
      </c>
      <c r="AD7" s="70" t="str" cm="1">
        <f t="array" aca="1" ref="AD7" ca="1">IF(W7="","",INDIRECT(ADDRESS(ROW(),MATCH(W7,$1:$1,0))))</f>
        <v/>
      </c>
    </row>
    <row r="8" spans="1:30" s="43" customFormat="1" ht="10.199999999999999" customHeight="1" x14ac:dyDescent="0.45">
      <c r="A8" s="70" t="s">
        <v>1613</v>
      </c>
      <c r="B8" s="70">
        <v>100</v>
      </c>
      <c r="C8" s="97"/>
      <c r="D8" s="90"/>
      <c r="E8" s="91" t="str">
        <f t="shared" ca="1" si="9"/>
        <v/>
      </c>
      <c r="F8" s="92" t="str">
        <f t="shared" ca="1" si="10"/>
        <v/>
      </c>
      <c r="G8" s="83"/>
      <c r="H8" s="93" t="str">
        <f>IF(G8="","",VLOOKUP(G8,競技csv!$F:$O,MATCH(H$2,競技csv!$1:$1,0)-MATCH("競技名",競技csv!$1:$1,0)+1,0))</f>
        <v/>
      </c>
      <c r="I8" s="93" t="str">
        <f>IF(G8="","",VLOOKUP(G8,競技csv!$F:$O,MATCH(I$2,競技csv!$1:$1,0)-MATCH("競技名",競技csv!$1:$1,0)+1,0))</f>
        <v/>
      </c>
      <c r="J8" s="94"/>
      <c r="K8" s="95"/>
      <c r="L8" s="96"/>
      <c r="M8" s="83"/>
      <c r="N8" s="93" t="str">
        <f>IF(M8="","",VLOOKUP(M8,競技csv!$F:$O,MATCH(N$2,競技csv!$1:$1,0)-MATCH("競技名",競技csv!$1:$1,0)+1,0))</f>
        <v/>
      </c>
      <c r="O8" s="93" t="str">
        <f>IF(M8="","",VLOOKUP(M8,競技csv!$F:$O,MATCH(O$2,競技csv!$1:$1,0)-MATCH("競技名",競技csv!$1:$1,0)+1,0))</f>
        <v/>
      </c>
      <c r="P8" s="94"/>
      <c r="Q8" s="95"/>
      <c r="R8" s="96"/>
      <c r="S8" s="98"/>
      <c r="T8" s="70" t="str">
        <f t="shared" si="0"/>
        <v/>
      </c>
      <c r="U8" s="89" t="str">
        <f t="shared" si="1"/>
        <v/>
      </c>
      <c r="V8" s="89" t="str">
        <f t="shared" si="1"/>
        <v/>
      </c>
      <c r="W8" s="70" t="str">
        <f t="shared" si="11"/>
        <v/>
      </c>
      <c r="X8" s="70">
        <f t="shared" si="2"/>
        <v>0</v>
      </c>
      <c r="Y8" s="70">
        <f t="shared" si="4"/>
        <v>0</v>
      </c>
      <c r="Z8" s="70">
        <f t="shared" si="5"/>
        <v>0</v>
      </c>
      <c r="AA8" s="70">
        <f t="shared" si="6"/>
        <v>0</v>
      </c>
      <c r="AB8" s="70">
        <f t="shared" si="7"/>
        <v>0</v>
      </c>
      <c r="AC8" s="70">
        <f t="shared" si="8"/>
        <v>0</v>
      </c>
      <c r="AD8" s="70" t="str" cm="1">
        <f t="array" aca="1" ref="AD8" ca="1">IF(W8="","",INDIRECT(ADDRESS(ROW(),MATCH(W8,$1:$1,0))))</f>
        <v/>
      </c>
    </row>
    <row r="9" spans="1:30" s="43" customFormat="1" ht="10.199999999999999" customHeight="1" x14ac:dyDescent="0.45">
      <c r="A9" s="70" t="s">
        <v>1614</v>
      </c>
      <c r="B9" s="70">
        <v>200</v>
      </c>
      <c r="C9" s="97"/>
      <c r="D9" s="90"/>
      <c r="E9" s="91" t="str">
        <f t="shared" ca="1" si="9"/>
        <v/>
      </c>
      <c r="F9" s="92" t="str">
        <f t="shared" ca="1" si="10"/>
        <v/>
      </c>
      <c r="G9" s="83"/>
      <c r="H9" s="93" t="str">
        <f>IF(G9="","",VLOOKUP(G9,競技csv!$F:$O,MATCH(H$2,競技csv!$1:$1,0)-MATCH("競技名",競技csv!$1:$1,0)+1,0))</f>
        <v/>
      </c>
      <c r="I9" s="93" t="str">
        <f>IF(G9="","",VLOOKUP(G9,競技csv!$F:$O,MATCH(I$2,競技csv!$1:$1,0)-MATCH("競技名",競技csv!$1:$1,0)+1,0))</f>
        <v/>
      </c>
      <c r="J9" s="94"/>
      <c r="K9" s="95"/>
      <c r="L9" s="96"/>
      <c r="M9" s="83"/>
      <c r="N9" s="93" t="str">
        <f>IF(M9="","",VLOOKUP(M9,競技csv!$F:$O,MATCH(N$2,競技csv!$1:$1,0)-MATCH("競技名",競技csv!$1:$1,0)+1,0))</f>
        <v/>
      </c>
      <c r="O9" s="93" t="str">
        <f>IF(M9="","",VLOOKUP(M9,競技csv!$F:$O,MATCH(O$2,競技csv!$1:$1,0)-MATCH("競技名",競技csv!$1:$1,0)+1,0))</f>
        <v/>
      </c>
      <c r="P9" s="94"/>
      <c r="Q9" s="95"/>
      <c r="R9" s="96"/>
      <c r="S9" s="98"/>
      <c r="T9" s="70" t="str">
        <f t="shared" si="0"/>
        <v/>
      </c>
      <c r="U9" s="89" t="str">
        <f t="shared" si="1"/>
        <v/>
      </c>
      <c r="V9" s="89" t="str">
        <f t="shared" si="1"/>
        <v/>
      </c>
      <c r="W9" s="70" t="str">
        <f t="shared" si="11"/>
        <v/>
      </c>
      <c r="X9" s="70">
        <f t="shared" si="2"/>
        <v>0</v>
      </c>
      <c r="Y9" s="70">
        <f t="shared" si="4"/>
        <v>0</v>
      </c>
      <c r="Z9" s="70">
        <f t="shared" si="5"/>
        <v>0</v>
      </c>
      <c r="AA9" s="70">
        <f t="shared" si="6"/>
        <v>0</v>
      </c>
      <c r="AB9" s="70">
        <f t="shared" si="7"/>
        <v>0</v>
      </c>
      <c r="AC9" s="70">
        <f t="shared" si="8"/>
        <v>0</v>
      </c>
      <c r="AD9" s="70" t="str" cm="1">
        <f t="array" aca="1" ref="AD9" ca="1">IF(W9="","",INDIRECT(ADDRESS(ROW(),MATCH(W9,$1:$1,0))))</f>
        <v/>
      </c>
    </row>
    <row r="10" spans="1:30" s="43" customFormat="1" ht="10.199999999999999" customHeight="1" x14ac:dyDescent="0.45">
      <c r="A10" s="70"/>
      <c r="B10" s="70"/>
      <c r="C10" s="97"/>
      <c r="D10" s="90"/>
      <c r="E10" s="91" t="str">
        <f t="shared" ca="1" si="9"/>
        <v/>
      </c>
      <c r="F10" s="92" t="str">
        <f t="shared" ca="1" si="10"/>
        <v/>
      </c>
      <c r="G10" s="83"/>
      <c r="H10" s="93" t="str">
        <f>IF(G10="","",VLOOKUP(G10,競技csv!$F:$O,MATCH(H$2,競技csv!$1:$1,0)-MATCH("競技名",競技csv!$1:$1,0)+1,0))</f>
        <v/>
      </c>
      <c r="I10" s="93" t="str">
        <f>IF(G10="","",VLOOKUP(G10,競技csv!$F:$O,MATCH(I$2,競技csv!$1:$1,0)-MATCH("競技名",競技csv!$1:$1,0)+1,0))</f>
        <v/>
      </c>
      <c r="J10" s="94"/>
      <c r="K10" s="95"/>
      <c r="L10" s="96"/>
      <c r="M10" s="83"/>
      <c r="N10" s="93" t="str">
        <f>IF(M10="","",VLOOKUP(M10,競技csv!$F:$O,MATCH(N$2,競技csv!$1:$1,0)-MATCH("競技名",競技csv!$1:$1,0)+1,0))</f>
        <v/>
      </c>
      <c r="O10" s="93" t="str">
        <f>IF(M10="","",VLOOKUP(M10,競技csv!$F:$O,MATCH(O$2,競技csv!$1:$1,0)-MATCH("競技名",競技csv!$1:$1,0)+1,0))</f>
        <v/>
      </c>
      <c r="P10" s="94"/>
      <c r="Q10" s="95"/>
      <c r="R10" s="96"/>
      <c r="S10" s="98"/>
      <c r="T10" s="70" t="str">
        <f t="shared" si="0"/>
        <v/>
      </c>
      <c r="U10" s="89" t="str">
        <f t="shared" si="1"/>
        <v/>
      </c>
      <c r="V10" s="89" t="str">
        <f t="shared" si="1"/>
        <v/>
      </c>
      <c r="W10" s="70" t="str">
        <f t="shared" si="11"/>
        <v/>
      </c>
      <c r="X10" s="70">
        <f t="shared" si="2"/>
        <v>0</v>
      </c>
      <c r="Y10" s="70">
        <f t="shared" si="4"/>
        <v>0</v>
      </c>
      <c r="Z10" s="70">
        <f t="shared" si="5"/>
        <v>0</v>
      </c>
      <c r="AA10" s="70">
        <f t="shared" si="6"/>
        <v>0</v>
      </c>
      <c r="AB10" s="70">
        <f t="shared" si="7"/>
        <v>0</v>
      </c>
      <c r="AC10" s="70">
        <f t="shared" si="8"/>
        <v>0</v>
      </c>
      <c r="AD10" s="70" t="str" cm="1">
        <f t="array" aca="1" ref="AD10" ca="1">IF(W10="","",INDIRECT(ADDRESS(ROW(),MATCH(W10,$1:$1,0))))</f>
        <v/>
      </c>
    </row>
    <row r="11" spans="1:30" s="43" customFormat="1" ht="10.199999999999999" customHeight="1" x14ac:dyDescent="0.45">
      <c r="A11" s="70"/>
      <c r="B11" s="70"/>
      <c r="C11" s="97"/>
      <c r="D11" s="90"/>
      <c r="E11" s="91" t="str">
        <f t="shared" ca="1" si="9"/>
        <v/>
      </c>
      <c r="F11" s="92" t="str">
        <f t="shared" ca="1" si="10"/>
        <v/>
      </c>
      <c r="G11" s="83"/>
      <c r="H11" s="93" t="str">
        <f>IF(G11="","",VLOOKUP(G11,競技csv!$F:$O,MATCH(H$2,競技csv!$1:$1,0)-MATCH("競技名",競技csv!$1:$1,0)+1,0))</f>
        <v/>
      </c>
      <c r="I11" s="93" t="str">
        <f>IF(G11="","",VLOOKUP(G11,競技csv!$F:$O,MATCH(I$2,競技csv!$1:$1,0)-MATCH("競技名",競技csv!$1:$1,0)+1,0))</f>
        <v/>
      </c>
      <c r="J11" s="94"/>
      <c r="K11" s="95"/>
      <c r="L11" s="96"/>
      <c r="M11" s="83"/>
      <c r="N11" s="93" t="str">
        <f>IF(M11="","",VLOOKUP(M11,競技csv!$F:$O,MATCH(N$2,競技csv!$1:$1,0)-MATCH("競技名",競技csv!$1:$1,0)+1,0))</f>
        <v/>
      </c>
      <c r="O11" s="93" t="str">
        <f>IF(M11="","",VLOOKUP(M11,競技csv!$F:$O,MATCH(O$2,競技csv!$1:$1,0)-MATCH("競技名",競技csv!$1:$1,0)+1,0))</f>
        <v/>
      </c>
      <c r="P11" s="94"/>
      <c r="Q11" s="95"/>
      <c r="R11" s="96"/>
      <c r="S11" s="98"/>
      <c r="T11" s="70" t="str">
        <f t="shared" si="0"/>
        <v/>
      </c>
      <c r="U11" s="89" t="str">
        <f t="shared" si="1"/>
        <v/>
      </c>
      <c r="V11" s="89" t="str">
        <f t="shared" si="1"/>
        <v/>
      </c>
      <c r="W11" s="70" t="str">
        <f t="shared" si="11"/>
        <v/>
      </c>
      <c r="X11" s="70">
        <f t="shared" si="2"/>
        <v>0</v>
      </c>
      <c r="Y11" s="70">
        <f t="shared" si="4"/>
        <v>0</v>
      </c>
      <c r="Z11" s="70">
        <f t="shared" si="5"/>
        <v>0</v>
      </c>
      <c r="AA11" s="70">
        <f t="shared" si="6"/>
        <v>0</v>
      </c>
      <c r="AB11" s="70">
        <f t="shared" si="7"/>
        <v>0</v>
      </c>
      <c r="AC11" s="70">
        <f t="shared" si="8"/>
        <v>0</v>
      </c>
      <c r="AD11" s="70" t="str" cm="1">
        <f t="array" aca="1" ref="AD11" ca="1">IF(W11="","",INDIRECT(ADDRESS(ROW(),MATCH(W11,$1:$1,0))))</f>
        <v/>
      </c>
    </row>
    <row r="12" spans="1:30" s="43" customFormat="1" ht="10.199999999999999" customHeight="1" x14ac:dyDescent="0.45">
      <c r="A12" s="70"/>
      <c r="B12" s="70"/>
      <c r="C12" s="97"/>
      <c r="D12" s="90"/>
      <c r="E12" s="91" t="str">
        <f t="shared" ca="1" si="9"/>
        <v/>
      </c>
      <c r="F12" s="92" t="str">
        <f t="shared" ca="1" si="10"/>
        <v/>
      </c>
      <c r="G12" s="83"/>
      <c r="H12" s="93" t="str">
        <f>IF(G12="","",VLOOKUP(G12,競技csv!$F:$O,MATCH(H$2,競技csv!$1:$1,0)-MATCH("競技名",競技csv!$1:$1,0)+1,0))</f>
        <v/>
      </c>
      <c r="I12" s="93" t="str">
        <f>IF(G12="","",VLOOKUP(G12,競技csv!$F:$O,MATCH(I$2,競技csv!$1:$1,0)-MATCH("競技名",競技csv!$1:$1,0)+1,0))</f>
        <v/>
      </c>
      <c r="J12" s="94"/>
      <c r="K12" s="95"/>
      <c r="L12" s="96"/>
      <c r="M12" s="83"/>
      <c r="N12" s="93" t="str">
        <f>IF(M12="","",VLOOKUP(M12,競技csv!$F:$O,MATCH(N$2,競技csv!$1:$1,0)-MATCH("競技名",競技csv!$1:$1,0)+1,0))</f>
        <v/>
      </c>
      <c r="O12" s="93" t="str">
        <f>IF(M12="","",VLOOKUP(M12,競技csv!$F:$O,MATCH(O$2,競技csv!$1:$1,0)-MATCH("競技名",競技csv!$1:$1,0)+1,0))</f>
        <v/>
      </c>
      <c r="P12" s="94"/>
      <c r="Q12" s="95"/>
      <c r="R12" s="96"/>
      <c r="S12" s="98"/>
      <c r="T12" s="70" t="str">
        <f t="shared" si="0"/>
        <v/>
      </c>
      <c r="U12" s="89" t="str">
        <f t="shared" si="1"/>
        <v/>
      </c>
      <c r="V12" s="89" t="str">
        <f t="shared" si="1"/>
        <v/>
      </c>
      <c r="W12" s="70" t="str">
        <f t="shared" si="11"/>
        <v/>
      </c>
      <c r="X12" s="70">
        <f t="shared" si="2"/>
        <v>0</v>
      </c>
      <c r="Y12" s="70">
        <f t="shared" si="4"/>
        <v>0</v>
      </c>
      <c r="Z12" s="70">
        <f t="shared" si="5"/>
        <v>0</v>
      </c>
      <c r="AA12" s="70">
        <f t="shared" si="6"/>
        <v>0</v>
      </c>
      <c r="AB12" s="70">
        <f t="shared" si="7"/>
        <v>0</v>
      </c>
      <c r="AC12" s="70">
        <f t="shared" si="8"/>
        <v>0</v>
      </c>
      <c r="AD12" s="70" t="str" cm="1">
        <f t="array" aca="1" ref="AD12" ca="1">IF(W12="","",INDIRECT(ADDRESS(ROW(),MATCH(W12,$1:$1,0))))</f>
        <v/>
      </c>
    </row>
    <row r="13" spans="1:30" s="43" customFormat="1" ht="10.199999999999999" customHeight="1" x14ac:dyDescent="0.45">
      <c r="A13" s="70"/>
      <c r="B13" s="70"/>
      <c r="C13" s="97"/>
      <c r="D13" s="90"/>
      <c r="E13" s="91" t="str">
        <f t="shared" ca="1" si="9"/>
        <v/>
      </c>
      <c r="F13" s="92" t="str">
        <f t="shared" ca="1" si="10"/>
        <v/>
      </c>
      <c r="G13" s="83"/>
      <c r="H13" s="93" t="str">
        <f>IF(G13="","",VLOOKUP(G13,競技csv!$F:$O,MATCH(H$2,競技csv!$1:$1,0)-MATCH("競技名",競技csv!$1:$1,0)+1,0))</f>
        <v/>
      </c>
      <c r="I13" s="93" t="str">
        <f>IF(G13="","",VLOOKUP(G13,競技csv!$F:$O,MATCH(I$2,競技csv!$1:$1,0)-MATCH("競技名",競技csv!$1:$1,0)+1,0))</f>
        <v/>
      </c>
      <c r="J13" s="94"/>
      <c r="K13" s="95"/>
      <c r="L13" s="96"/>
      <c r="M13" s="83"/>
      <c r="N13" s="93" t="str">
        <f>IF(M13="","",VLOOKUP(M13,競技csv!$F:$O,MATCH(N$2,競技csv!$1:$1,0)-MATCH("競技名",競技csv!$1:$1,0)+1,0))</f>
        <v/>
      </c>
      <c r="O13" s="93" t="str">
        <f>IF(M13="","",VLOOKUP(M13,競技csv!$F:$O,MATCH(O$2,競技csv!$1:$1,0)-MATCH("競技名",競技csv!$1:$1,0)+1,0))</f>
        <v/>
      </c>
      <c r="P13" s="94"/>
      <c r="Q13" s="95"/>
      <c r="R13" s="96"/>
      <c r="S13" s="98"/>
      <c r="T13" s="70" t="str">
        <f t="shared" si="0"/>
        <v/>
      </c>
      <c r="U13" s="89" t="str">
        <f t="shared" si="1"/>
        <v/>
      </c>
      <c r="V13" s="89" t="str">
        <f t="shared" si="1"/>
        <v/>
      </c>
      <c r="W13" s="70" t="str">
        <f t="shared" si="11"/>
        <v/>
      </c>
      <c r="X13" s="70">
        <f t="shared" si="2"/>
        <v>0</v>
      </c>
      <c r="Y13" s="70">
        <f t="shared" si="4"/>
        <v>0</v>
      </c>
      <c r="Z13" s="70">
        <f t="shared" si="5"/>
        <v>0</v>
      </c>
      <c r="AA13" s="70">
        <f t="shared" si="6"/>
        <v>0</v>
      </c>
      <c r="AB13" s="70">
        <f t="shared" si="7"/>
        <v>0</v>
      </c>
      <c r="AC13" s="70">
        <f t="shared" si="8"/>
        <v>0</v>
      </c>
      <c r="AD13" s="70" t="str" cm="1">
        <f t="array" aca="1" ref="AD13" ca="1">IF(W13="","",INDIRECT(ADDRESS(ROW(),MATCH(W13,$1:$1,0))))</f>
        <v/>
      </c>
    </row>
    <row r="14" spans="1:30" s="43" customFormat="1" ht="10.199999999999999" customHeight="1" x14ac:dyDescent="0.45">
      <c r="A14" s="70"/>
      <c r="B14" s="70"/>
      <c r="C14" s="97"/>
      <c r="D14" s="90"/>
      <c r="E14" s="91" t="str">
        <f t="shared" ca="1" si="9"/>
        <v/>
      </c>
      <c r="F14" s="92" t="str">
        <f t="shared" ca="1" si="10"/>
        <v/>
      </c>
      <c r="G14" s="83"/>
      <c r="H14" s="93" t="str">
        <f>IF(G14="","",VLOOKUP(G14,競技csv!$F:$O,MATCH(H$2,競技csv!$1:$1,0)-MATCH("競技名",競技csv!$1:$1,0)+1,0))</f>
        <v/>
      </c>
      <c r="I14" s="93" t="str">
        <f>IF(G14="","",VLOOKUP(G14,競技csv!$F:$O,MATCH(I$2,競技csv!$1:$1,0)-MATCH("競技名",競技csv!$1:$1,0)+1,0))</f>
        <v/>
      </c>
      <c r="J14" s="94"/>
      <c r="K14" s="95"/>
      <c r="L14" s="96"/>
      <c r="M14" s="83"/>
      <c r="N14" s="93" t="str">
        <f>IF(M14="","",VLOOKUP(M14,競技csv!$F:$O,MATCH(N$2,競技csv!$1:$1,0)-MATCH("競技名",競技csv!$1:$1,0)+1,0))</f>
        <v/>
      </c>
      <c r="O14" s="93" t="str">
        <f>IF(M14="","",VLOOKUP(M14,競技csv!$F:$O,MATCH(O$2,競技csv!$1:$1,0)-MATCH("競技名",競技csv!$1:$1,0)+1,0))</f>
        <v/>
      </c>
      <c r="P14" s="94"/>
      <c r="Q14" s="95"/>
      <c r="R14" s="96"/>
      <c r="S14" s="98"/>
      <c r="T14" s="70" t="str">
        <f t="shared" si="0"/>
        <v/>
      </c>
      <c r="U14" s="89" t="str">
        <f t="shared" si="1"/>
        <v/>
      </c>
      <c r="V14" s="89" t="str">
        <f t="shared" si="1"/>
        <v/>
      </c>
      <c r="W14" s="70" t="str">
        <f t="shared" si="11"/>
        <v/>
      </c>
      <c r="X14" s="70">
        <f t="shared" si="2"/>
        <v>0</v>
      </c>
      <c r="Y14" s="70">
        <f t="shared" si="4"/>
        <v>0</v>
      </c>
      <c r="Z14" s="70">
        <f t="shared" si="5"/>
        <v>0</v>
      </c>
      <c r="AA14" s="70">
        <f t="shared" si="6"/>
        <v>0</v>
      </c>
      <c r="AB14" s="70">
        <f t="shared" si="7"/>
        <v>0</v>
      </c>
      <c r="AC14" s="70">
        <f t="shared" si="8"/>
        <v>0</v>
      </c>
      <c r="AD14" s="70" t="str" cm="1">
        <f t="array" aca="1" ref="AD14" ca="1">IF(W14="","",INDIRECT(ADDRESS(ROW(),MATCH(W14,$1:$1,0))))</f>
        <v/>
      </c>
    </row>
    <row r="15" spans="1:30" s="43" customFormat="1" ht="10.199999999999999" customHeight="1" x14ac:dyDescent="0.45">
      <c r="A15" s="70"/>
      <c r="B15" s="70"/>
      <c r="C15" s="97"/>
      <c r="D15" s="90"/>
      <c r="E15" s="91" t="str">
        <f t="shared" ca="1" si="9"/>
        <v/>
      </c>
      <c r="F15" s="92" t="str">
        <f t="shared" ca="1" si="10"/>
        <v/>
      </c>
      <c r="G15" s="83"/>
      <c r="H15" s="93" t="str">
        <f>IF(G15="","",VLOOKUP(G15,競技csv!$F:$O,MATCH(H$2,競技csv!$1:$1,0)-MATCH("競技名",競技csv!$1:$1,0)+1,0))</f>
        <v/>
      </c>
      <c r="I15" s="93" t="str">
        <f>IF(G15="","",VLOOKUP(G15,競技csv!$F:$O,MATCH(I$2,競技csv!$1:$1,0)-MATCH("競技名",競技csv!$1:$1,0)+1,0))</f>
        <v/>
      </c>
      <c r="J15" s="94"/>
      <c r="K15" s="95"/>
      <c r="L15" s="96"/>
      <c r="M15" s="83"/>
      <c r="N15" s="93" t="str">
        <f>IF(M15="","",VLOOKUP(M15,競技csv!$F:$O,MATCH(N$2,競技csv!$1:$1,0)-MATCH("競技名",競技csv!$1:$1,0)+1,0))</f>
        <v/>
      </c>
      <c r="O15" s="93" t="str">
        <f>IF(M15="","",VLOOKUP(M15,競技csv!$F:$O,MATCH(O$2,競技csv!$1:$1,0)-MATCH("競技名",競技csv!$1:$1,0)+1,0))</f>
        <v/>
      </c>
      <c r="P15" s="94"/>
      <c r="Q15" s="95"/>
      <c r="R15" s="96"/>
      <c r="S15" s="98"/>
      <c r="T15" s="70" t="str">
        <f t="shared" si="0"/>
        <v/>
      </c>
      <c r="U15" s="89" t="str">
        <f t="shared" si="1"/>
        <v/>
      </c>
      <c r="V15" s="89" t="str">
        <f t="shared" si="1"/>
        <v/>
      </c>
      <c r="W15" s="70" t="str">
        <f t="shared" si="11"/>
        <v/>
      </c>
      <c r="X15" s="70">
        <f t="shared" si="2"/>
        <v>0</v>
      </c>
      <c r="Y15" s="70">
        <f t="shared" si="4"/>
        <v>0</v>
      </c>
      <c r="Z15" s="70">
        <f t="shared" si="5"/>
        <v>0</v>
      </c>
      <c r="AA15" s="70">
        <f t="shared" si="6"/>
        <v>0</v>
      </c>
      <c r="AB15" s="70">
        <f t="shared" si="7"/>
        <v>0</v>
      </c>
      <c r="AC15" s="70">
        <f t="shared" si="8"/>
        <v>0</v>
      </c>
      <c r="AD15" s="70" t="str" cm="1">
        <f t="array" aca="1" ref="AD15" ca="1">IF(W15="","",INDIRECT(ADDRESS(ROW(),MATCH(W15,$1:$1,0))))</f>
        <v/>
      </c>
    </row>
    <row r="16" spans="1:30" s="43" customFormat="1" ht="10.199999999999999" customHeight="1" x14ac:dyDescent="0.45">
      <c r="A16" s="70"/>
      <c r="B16" s="70"/>
      <c r="C16" s="97"/>
      <c r="D16" s="90"/>
      <c r="E16" s="91" t="str">
        <f t="shared" ca="1" si="9"/>
        <v/>
      </c>
      <c r="F16" s="92" t="str">
        <f t="shared" ca="1" si="10"/>
        <v/>
      </c>
      <c r="G16" s="83"/>
      <c r="H16" s="93" t="str">
        <f>IF(G16="","",VLOOKUP(G16,競技csv!$F:$O,MATCH(H$2,競技csv!$1:$1,0)-MATCH("競技名",競技csv!$1:$1,0)+1,0))</f>
        <v/>
      </c>
      <c r="I16" s="93" t="str">
        <f>IF(G16="","",VLOOKUP(G16,競技csv!$F:$O,MATCH(I$2,競技csv!$1:$1,0)-MATCH("競技名",競技csv!$1:$1,0)+1,0))</f>
        <v/>
      </c>
      <c r="J16" s="94"/>
      <c r="K16" s="95"/>
      <c r="L16" s="96"/>
      <c r="M16" s="83"/>
      <c r="N16" s="93" t="str">
        <f>IF(M16="","",VLOOKUP(M16,競技csv!$F:$O,MATCH(N$2,競技csv!$1:$1,0)-MATCH("競技名",競技csv!$1:$1,0)+1,0))</f>
        <v/>
      </c>
      <c r="O16" s="93" t="str">
        <f>IF(M16="","",VLOOKUP(M16,競技csv!$F:$O,MATCH(O$2,競技csv!$1:$1,0)-MATCH("競技名",競技csv!$1:$1,0)+1,0))</f>
        <v/>
      </c>
      <c r="P16" s="94"/>
      <c r="Q16" s="95"/>
      <c r="R16" s="96"/>
      <c r="S16" s="98"/>
      <c r="T16" s="70" t="str">
        <f t="shared" si="0"/>
        <v/>
      </c>
      <c r="U16" s="89" t="str">
        <f t="shared" si="1"/>
        <v/>
      </c>
      <c r="V16" s="89" t="str">
        <f t="shared" si="1"/>
        <v/>
      </c>
      <c r="W16" s="70" t="str">
        <f t="shared" si="11"/>
        <v/>
      </c>
      <c r="X16" s="70">
        <f t="shared" si="2"/>
        <v>0</v>
      </c>
      <c r="Y16" s="70">
        <f t="shared" si="4"/>
        <v>0</v>
      </c>
      <c r="Z16" s="70">
        <f t="shared" si="5"/>
        <v>0</v>
      </c>
      <c r="AA16" s="70">
        <f t="shared" si="6"/>
        <v>0</v>
      </c>
      <c r="AB16" s="70">
        <f t="shared" si="7"/>
        <v>0</v>
      </c>
      <c r="AC16" s="70">
        <f t="shared" si="8"/>
        <v>0</v>
      </c>
      <c r="AD16" s="70" t="str" cm="1">
        <f t="array" aca="1" ref="AD16" ca="1">IF(W16="","",INDIRECT(ADDRESS(ROW(),MATCH(W16,$1:$1,0))))</f>
        <v/>
      </c>
    </row>
    <row r="17" spans="1:30" s="43" customFormat="1" ht="10.199999999999999" customHeight="1" x14ac:dyDescent="0.45">
      <c r="A17" s="70"/>
      <c r="B17" s="70"/>
      <c r="C17" s="97"/>
      <c r="D17" s="90"/>
      <c r="E17" s="91" t="str">
        <f t="shared" ca="1" si="9"/>
        <v/>
      </c>
      <c r="F17" s="92" t="str">
        <f t="shared" ca="1" si="10"/>
        <v/>
      </c>
      <c r="G17" s="83"/>
      <c r="H17" s="93" t="str">
        <f>IF(G17="","",VLOOKUP(G17,競技csv!$F:$O,MATCH(H$2,競技csv!$1:$1,0)-MATCH("競技名",競技csv!$1:$1,0)+1,0))</f>
        <v/>
      </c>
      <c r="I17" s="93" t="str">
        <f>IF(G17="","",VLOOKUP(G17,競技csv!$F:$O,MATCH(I$2,競技csv!$1:$1,0)-MATCH("競技名",競技csv!$1:$1,0)+1,0))</f>
        <v/>
      </c>
      <c r="J17" s="94"/>
      <c r="K17" s="95"/>
      <c r="L17" s="96"/>
      <c r="M17" s="83"/>
      <c r="N17" s="93" t="str">
        <f>IF(M17="","",VLOOKUP(M17,競技csv!$F:$O,MATCH(N$2,競技csv!$1:$1,0)-MATCH("競技名",競技csv!$1:$1,0)+1,0))</f>
        <v/>
      </c>
      <c r="O17" s="93" t="str">
        <f>IF(M17="","",VLOOKUP(M17,競技csv!$F:$O,MATCH(O$2,競技csv!$1:$1,0)-MATCH("競技名",競技csv!$1:$1,0)+1,0))</f>
        <v/>
      </c>
      <c r="P17" s="94"/>
      <c r="Q17" s="95"/>
      <c r="R17" s="96"/>
      <c r="S17" s="98"/>
      <c r="T17" s="70" t="str">
        <f t="shared" si="0"/>
        <v/>
      </c>
      <c r="U17" s="89" t="str">
        <f t="shared" si="1"/>
        <v/>
      </c>
      <c r="V17" s="89" t="str">
        <f t="shared" si="1"/>
        <v/>
      </c>
      <c r="W17" s="70" t="str">
        <f t="shared" si="11"/>
        <v/>
      </c>
      <c r="X17" s="70">
        <f t="shared" si="2"/>
        <v>0</v>
      </c>
      <c r="Y17" s="70">
        <f t="shared" si="4"/>
        <v>0</v>
      </c>
      <c r="Z17" s="70">
        <f t="shared" si="5"/>
        <v>0</v>
      </c>
      <c r="AA17" s="70">
        <f t="shared" si="6"/>
        <v>0</v>
      </c>
      <c r="AB17" s="70">
        <f t="shared" si="7"/>
        <v>0</v>
      </c>
      <c r="AC17" s="70">
        <f t="shared" si="8"/>
        <v>0</v>
      </c>
      <c r="AD17" s="70" t="str" cm="1">
        <f t="array" aca="1" ref="AD17" ca="1">IF(W17="","",INDIRECT(ADDRESS(ROW(),MATCH(W17,$1:$1,0))))</f>
        <v/>
      </c>
    </row>
    <row r="18" spans="1:30" s="43" customFormat="1" ht="10.199999999999999" customHeight="1" x14ac:dyDescent="0.45">
      <c r="A18" s="70"/>
      <c r="B18" s="70"/>
      <c r="C18" s="97"/>
      <c r="D18" s="90"/>
      <c r="E18" s="91" t="str">
        <f t="shared" ca="1" si="9"/>
        <v/>
      </c>
      <c r="F18" s="92" t="str">
        <f t="shared" ca="1" si="10"/>
        <v/>
      </c>
      <c r="G18" s="83"/>
      <c r="H18" s="93" t="str">
        <f>IF(G18="","",VLOOKUP(G18,競技csv!$F:$O,MATCH(H$2,競技csv!$1:$1,0)-MATCH("競技名",競技csv!$1:$1,0)+1,0))</f>
        <v/>
      </c>
      <c r="I18" s="93" t="str">
        <f>IF(G18="","",VLOOKUP(G18,競技csv!$F:$O,MATCH(I$2,競技csv!$1:$1,0)-MATCH("競技名",競技csv!$1:$1,0)+1,0))</f>
        <v/>
      </c>
      <c r="J18" s="94"/>
      <c r="K18" s="95"/>
      <c r="L18" s="96"/>
      <c r="M18" s="83"/>
      <c r="N18" s="93" t="str">
        <f>IF(M18="","",VLOOKUP(M18,競技csv!$F:$O,MATCH(N$2,競技csv!$1:$1,0)-MATCH("競技名",競技csv!$1:$1,0)+1,0))</f>
        <v/>
      </c>
      <c r="O18" s="93" t="str">
        <f>IF(M18="","",VLOOKUP(M18,競技csv!$F:$O,MATCH(O$2,競技csv!$1:$1,0)-MATCH("競技名",競技csv!$1:$1,0)+1,0))</f>
        <v/>
      </c>
      <c r="P18" s="94"/>
      <c r="Q18" s="95"/>
      <c r="R18" s="96"/>
      <c r="S18" s="98"/>
      <c r="T18" s="70" t="str">
        <f t="shared" si="0"/>
        <v/>
      </c>
      <c r="U18" s="89" t="str">
        <f t="shared" si="1"/>
        <v/>
      </c>
      <c r="V18" s="89" t="str">
        <f t="shared" si="1"/>
        <v/>
      </c>
      <c r="W18" s="70" t="str">
        <f t="shared" si="11"/>
        <v/>
      </c>
      <c r="X18" s="70">
        <f t="shared" si="2"/>
        <v>0</v>
      </c>
      <c r="Y18" s="70">
        <f t="shared" si="4"/>
        <v>0</v>
      </c>
      <c r="Z18" s="70">
        <f t="shared" si="5"/>
        <v>0</v>
      </c>
      <c r="AA18" s="70">
        <f t="shared" si="6"/>
        <v>0</v>
      </c>
      <c r="AB18" s="70">
        <f t="shared" si="7"/>
        <v>0</v>
      </c>
      <c r="AC18" s="70">
        <f t="shared" si="8"/>
        <v>0</v>
      </c>
      <c r="AD18" s="70" t="str" cm="1">
        <f t="array" aca="1" ref="AD18" ca="1">IF(W18="","",INDIRECT(ADDRESS(ROW(),MATCH(W18,$1:$1,0))))</f>
        <v/>
      </c>
    </row>
    <row r="19" spans="1:30" s="43" customFormat="1" ht="10.199999999999999" customHeight="1" x14ac:dyDescent="0.45">
      <c r="A19" s="70"/>
      <c r="B19" s="70"/>
      <c r="C19" s="97"/>
      <c r="D19" s="90"/>
      <c r="E19" s="91" t="str">
        <f t="shared" ca="1" si="9"/>
        <v/>
      </c>
      <c r="F19" s="92" t="str">
        <f t="shared" ca="1" si="10"/>
        <v/>
      </c>
      <c r="G19" s="83"/>
      <c r="H19" s="93" t="str">
        <f>IF(G19="","",VLOOKUP(G19,競技csv!$F:$O,MATCH(H$2,競技csv!$1:$1,0)-MATCH("競技名",競技csv!$1:$1,0)+1,0))</f>
        <v/>
      </c>
      <c r="I19" s="93" t="str">
        <f>IF(G19="","",VLOOKUP(G19,競技csv!$F:$O,MATCH(I$2,競技csv!$1:$1,0)-MATCH("競技名",競技csv!$1:$1,0)+1,0))</f>
        <v/>
      </c>
      <c r="J19" s="94"/>
      <c r="K19" s="95"/>
      <c r="L19" s="96"/>
      <c r="M19" s="83"/>
      <c r="N19" s="93" t="str">
        <f>IF(M19="","",VLOOKUP(M19,競技csv!$F:$O,MATCH(N$2,競技csv!$1:$1,0)-MATCH("競技名",競技csv!$1:$1,0)+1,0))</f>
        <v/>
      </c>
      <c r="O19" s="93" t="str">
        <f>IF(M19="","",VLOOKUP(M19,競技csv!$F:$O,MATCH(O$2,競技csv!$1:$1,0)-MATCH("競技名",競技csv!$1:$1,0)+1,0))</f>
        <v/>
      </c>
      <c r="P19" s="94"/>
      <c r="Q19" s="95"/>
      <c r="R19" s="96"/>
      <c r="S19" s="98"/>
      <c r="T19" s="70" t="str">
        <f t="shared" si="0"/>
        <v/>
      </c>
      <c r="U19" s="89" t="str">
        <f t="shared" si="1"/>
        <v/>
      </c>
      <c r="V19" s="89" t="str">
        <f t="shared" si="1"/>
        <v/>
      </c>
      <c r="W19" s="70" t="str">
        <f t="shared" ref="W19:W42" si="12">IF(S19="","",C19&amp;S19)</f>
        <v/>
      </c>
      <c r="X19" s="70">
        <f t="shared" si="2"/>
        <v>0</v>
      </c>
      <c r="Y19" s="70">
        <f t="shared" si="4"/>
        <v>0</v>
      </c>
      <c r="Z19" s="70">
        <f t="shared" si="5"/>
        <v>0</v>
      </c>
      <c r="AA19" s="70">
        <f t="shared" si="6"/>
        <v>0</v>
      </c>
      <c r="AB19" s="70">
        <f t="shared" si="7"/>
        <v>0</v>
      </c>
      <c r="AC19" s="70">
        <f t="shared" si="8"/>
        <v>0</v>
      </c>
      <c r="AD19" s="70" t="str" cm="1">
        <f t="array" aca="1" ref="AD19" ca="1">IF(W19="","",INDIRECT(ADDRESS(ROW(),MATCH(W19,$1:$1,0))))</f>
        <v/>
      </c>
    </row>
    <row r="20" spans="1:30" s="43" customFormat="1" ht="10.199999999999999" customHeight="1" x14ac:dyDescent="0.45">
      <c r="A20" s="70"/>
      <c r="B20" s="70"/>
      <c r="C20" s="97"/>
      <c r="D20" s="90"/>
      <c r="E20" s="91" t="str">
        <f t="shared" ca="1" si="9"/>
        <v/>
      </c>
      <c r="F20" s="92" t="str">
        <f t="shared" ca="1" si="10"/>
        <v/>
      </c>
      <c r="G20" s="83"/>
      <c r="H20" s="93" t="str">
        <f>IF(G20="","",VLOOKUP(G20,競技csv!$F:$O,MATCH(H$2,競技csv!$1:$1,0)-MATCH("競技名",競技csv!$1:$1,0)+1,0))</f>
        <v/>
      </c>
      <c r="I20" s="93" t="str">
        <f>IF(G20="","",VLOOKUP(G20,競技csv!$F:$O,MATCH(I$2,競技csv!$1:$1,0)-MATCH("競技名",競技csv!$1:$1,0)+1,0))</f>
        <v/>
      </c>
      <c r="J20" s="94"/>
      <c r="K20" s="95"/>
      <c r="L20" s="96"/>
      <c r="M20" s="83"/>
      <c r="N20" s="93" t="str">
        <f>IF(M20="","",VLOOKUP(M20,競技csv!$F:$O,MATCH(N$2,競技csv!$1:$1,0)-MATCH("競技名",競技csv!$1:$1,0)+1,0))</f>
        <v/>
      </c>
      <c r="O20" s="93" t="str">
        <f>IF(M20="","",VLOOKUP(M20,競技csv!$F:$O,MATCH(O$2,競技csv!$1:$1,0)-MATCH("競技名",競技csv!$1:$1,0)+1,0))</f>
        <v/>
      </c>
      <c r="P20" s="94"/>
      <c r="Q20" s="95"/>
      <c r="R20" s="96"/>
      <c r="S20" s="98"/>
      <c r="T20" s="70" t="str">
        <f t="shared" si="0"/>
        <v/>
      </c>
      <c r="U20" s="89" t="str">
        <f t="shared" si="1"/>
        <v/>
      </c>
      <c r="V20" s="89" t="str">
        <f t="shared" si="1"/>
        <v/>
      </c>
      <c r="W20" s="70" t="str">
        <f t="shared" si="12"/>
        <v/>
      </c>
      <c r="X20" s="70">
        <f t="shared" si="2"/>
        <v>0</v>
      </c>
      <c r="Y20" s="70">
        <f t="shared" si="4"/>
        <v>0</v>
      </c>
      <c r="Z20" s="70">
        <f t="shared" si="5"/>
        <v>0</v>
      </c>
      <c r="AA20" s="70">
        <f t="shared" si="6"/>
        <v>0</v>
      </c>
      <c r="AB20" s="70">
        <f t="shared" si="7"/>
        <v>0</v>
      </c>
      <c r="AC20" s="70">
        <f t="shared" si="8"/>
        <v>0</v>
      </c>
      <c r="AD20" s="70" t="str" cm="1">
        <f t="array" aca="1" ref="AD20" ca="1">IF(W20="","",INDIRECT(ADDRESS(ROW(),MATCH(W20,$1:$1,0))))</f>
        <v/>
      </c>
    </row>
    <row r="21" spans="1:30" s="43" customFormat="1" ht="10.199999999999999" customHeight="1" x14ac:dyDescent="0.45">
      <c r="A21" s="70"/>
      <c r="B21" s="70"/>
      <c r="C21" s="97"/>
      <c r="D21" s="90"/>
      <c r="E21" s="91" t="str">
        <f t="shared" ca="1" si="9"/>
        <v/>
      </c>
      <c r="F21" s="92" t="str">
        <f t="shared" ca="1" si="10"/>
        <v/>
      </c>
      <c r="G21" s="83"/>
      <c r="H21" s="93" t="str">
        <f>IF(G21="","",VLOOKUP(G21,競技csv!$F:$O,MATCH(H$2,競技csv!$1:$1,0)-MATCH("競技名",競技csv!$1:$1,0)+1,0))</f>
        <v/>
      </c>
      <c r="I21" s="93" t="str">
        <f>IF(G21="","",VLOOKUP(G21,競技csv!$F:$O,MATCH(I$2,競技csv!$1:$1,0)-MATCH("競技名",競技csv!$1:$1,0)+1,0))</f>
        <v/>
      </c>
      <c r="J21" s="94"/>
      <c r="K21" s="95"/>
      <c r="L21" s="96"/>
      <c r="M21" s="83"/>
      <c r="N21" s="93" t="str">
        <f>IF(M21="","",VLOOKUP(M21,競技csv!$F:$O,MATCH(N$2,競技csv!$1:$1,0)-MATCH("競技名",競技csv!$1:$1,0)+1,0))</f>
        <v/>
      </c>
      <c r="O21" s="93" t="str">
        <f>IF(M21="","",VLOOKUP(M21,競技csv!$F:$O,MATCH(O$2,競技csv!$1:$1,0)-MATCH("競技名",競技csv!$1:$1,0)+1,0))</f>
        <v/>
      </c>
      <c r="P21" s="94"/>
      <c r="Q21" s="95"/>
      <c r="R21" s="96"/>
      <c r="S21" s="98"/>
      <c r="T21" s="70" t="str">
        <f t="shared" si="0"/>
        <v/>
      </c>
      <c r="U21" s="89" t="str">
        <f t="shared" si="1"/>
        <v/>
      </c>
      <c r="V21" s="89" t="str">
        <f t="shared" si="1"/>
        <v/>
      </c>
      <c r="W21" s="70" t="str">
        <f t="shared" si="12"/>
        <v/>
      </c>
      <c r="X21" s="70">
        <f t="shared" si="2"/>
        <v>0</v>
      </c>
      <c r="Y21" s="70">
        <f t="shared" si="4"/>
        <v>0</v>
      </c>
      <c r="Z21" s="70">
        <f t="shared" si="5"/>
        <v>0</v>
      </c>
      <c r="AA21" s="70">
        <f t="shared" si="6"/>
        <v>0</v>
      </c>
      <c r="AB21" s="70">
        <f t="shared" si="7"/>
        <v>0</v>
      </c>
      <c r="AC21" s="70">
        <f t="shared" si="8"/>
        <v>0</v>
      </c>
      <c r="AD21" s="70" t="str" cm="1">
        <f t="array" aca="1" ref="AD21" ca="1">IF(W21="","",INDIRECT(ADDRESS(ROW(),MATCH(W21,$1:$1,0))))</f>
        <v/>
      </c>
    </row>
    <row r="22" spans="1:30" s="43" customFormat="1" ht="10.199999999999999" customHeight="1" x14ac:dyDescent="0.45">
      <c r="A22" s="70"/>
      <c r="B22" s="70"/>
      <c r="C22" s="97"/>
      <c r="D22" s="90"/>
      <c r="E22" s="91" t="str">
        <f t="shared" ca="1" si="9"/>
        <v/>
      </c>
      <c r="F22" s="92" t="str">
        <f t="shared" ca="1" si="10"/>
        <v/>
      </c>
      <c r="G22" s="83"/>
      <c r="H22" s="93" t="str">
        <f>IF(G22="","",VLOOKUP(G22,競技csv!$F:$O,MATCH(H$2,競技csv!$1:$1,0)-MATCH("競技名",競技csv!$1:$1,0)+1,0))</f>
        <v/>
      </c>
      <c r="I22" s="93" t="str">
        <f>IF(G22="","",VLOOKUP(G22,競技csv!$F:$O,MATCH(I$2,競技csv!$1:$1,0)-MATCH("競技名",競技csv!$1:$1,0)+1,0))</f>
        <v/>
      </c>
      <c r="J22" s="94"/>
      <c r="K22" s="95"/>
      <c r="L22" s="96"/>
      <c r="M22" s="83"/>
      <c r="N22" s="93" t="str">
        <f>IF(M22="","",VLOOKUP(M22,競技csv!$F:$O,MATCH(N$2,競技csv!$1:$1,0)-MATCH("競技名",競技csv!$1:$1,0)+1,0))</f>
        <v/>
      </c>
      <c r="O22" s="93" t="str">
        <f>IF(M22="","",VLOOKUP(M22,競技csv!$F:$O,MATCH(O$2,競技csv!$1:$1,0)-MATCH("競技名",競技csv!$1:$1,0)+1,0))</f>
        <v/>
      </c>
      <c r="P22" s="94"/>
      <c r="Q22" s="95"/>
      <c r="R22" s="96"/>
      <c r="S22" s="98"/>
      <c r="T22" s="70" t="str">
        <f t="shared" si="0"/>
        <v/>
      </c>
      <c r="U22" s="89" t="str">
        <f t="shared" si="1"/>
        <v/>
      </c>
      <c r="V22" s="89" t="str">
        <f t="shared" si="1"/>
        <v/>
      </c>
      <c r="W22" s="70" t="str">
        <f t="shared" si="12"/>
        <v/>
      </c>
      <c r="X22" s="70">
        <f t="shared" si="2"/>
        <v>0</v>
      </c>
      <c r="Y22" s="70">
        <f t="shared" si="4"/>
        <v>0</v>
      </c>
      <c r="Z22" s="70">
        <f t="shared" si="5"/>
        <v>0</v>
      </c>
      <c r="AA22" s="70">
        <f t="shared" si="6"/>
        <v>0</v>
      </c>
      <c r="AB22" s="70">
        <f t="shared" si="7"/>
        <v>0</v>
      </c>
      <c r="AC22" s="70">
        <f t="shared" si="8"/>
        <v>0</v>
      </c>
      <c r="AD22" s="70" t="str" cm="1">
        <f t="array" aca="1" ref="AD22" ca="1">IF(W22="","",INDIRECT(ADDRESS(ROW(),MATCH(W22,$1:$1,0))))</f>
        <v/>
      </c>
    </row>
    <row r="23" spans="1:30" s="43" customFormat="1" ht="10.199999999999999" customHeight="1" x14ac:dyDescent="0.45">
      <c r="A23" s="70"/>
      <c r="B23" s="70"/>
      <c r="C23" s="97"/>
      <c r="D23" s="90"/>
      <c r="E23" s="91" t="str">
        <f t="shared" ca="1" si="9"/>
        <v/>
      </c>
      <c r="F23" s="92" t="str">
        <f t="shared" ca="1" si="10"/>
        <v/>
      </c>
      <c r="G23" s="83"/>
      <c r="H23" s="93" t="str">
        <f>IF(G23="","",VLOOKUP(G23,競技csv!$F:$O,MATCH(H$2,競技csv!$1:$1,0)-MATCH("競技名",競技csv!$1:$1,0)+1,0))</f>
        <v/>
      </c>
      <c r="I23" s="93" t="str">
        <f>IF(G23="","",VLOOKUP(G23,競技csv!$F:$O,MATCH(I$2,競技csv!$1:$1,0)-MATCH("競技名",競技csv!$1:$1,0)+1,0))</f>
        <v/>
      </c>
      <c r="J23" s="94"/>
      <c r="K23" s="95"/>
      <c r="L23" s="96"/>
      <c r="M23" s="83"/>
      <c r="N23" s="93" t="str">
        <f>IF(M23="","",VLOOKUP(M23,競技csv!$F:$O,MATCH(N$2,競技csv!$1:$1,0)-MATCH("競技名",競技csv!$1:$1,0)+1,0))</f>
        <v/>
      </c>
      <c r="O23" s="93" t="str">
        <f>IF(M23="","",VLOOKUP(M23,競技csv!$F:$O,MATCH(O$2,競技csv!$1:$1,0)-MATCH("競技名",競技csv!$1:$1,0)+1,0))</f>
        <v/>
      </c>
      <c r="P23" s="94"/>
      <c r="Q23" s="95"/>
      <c r="R23" s="96"/>
      <c r="S23" s="98"/>
      <c r="T23" s="70" t="str">
        <f t="shared" si="0"/>
        <v/>
      </c>
      <c r="U23" s="89" t="str">
        <f t="shared" ref="U23:V42" si="13">IF($S23="","",VLOOKUP($C23&amp;$S23,$P$65:$S$70,MATCH(U$2,$P$64:$S$64,0),0))</f>
        <v/>
      </c>
      <c r="V23" s="89" t="str">
        <f t="shared" si="13"/>
        <v/>
      </c>
      <c r="W23" s="70" t="str">
        <f t="shared" si="12"/>
        <v/>
      </c>
      <c r="X23" s="70">
        <f t="shared" si="2"/>
        <v>0</v>
      </c>
      <c r="Y23" s="70">
        <f t="shared" si="4"/>
        <v>0</v>
      </c>
      <c r="Z23" s="70">
        <f t="shared" si="5"/>
        <v>0</v>
      </c>
      <c r="AA23" s="70">
        <f t="shared" si="6"/>
        <v>0</v>
      </c>
      <c r="AB23" s="70">
        <f t="shared" si="7"/>
        <v>0</v>
      </c>
      <c r="AC23" s="70">
        <f t="shared" si="8"/>
        <v>0</v>
      </c>
      <c r="AD23" s="70" t="str" cm="1">
        <f t="array" aca="1" ref="AD23" ca="1">IF(W23="","",INDIRECT(ADDRESS(ROW(),MATCH(W23,$1:$1,0))))</f>
        <v/>
      </c>
    </row>
    <row r="24" spans="1:30" s="43" customFormat="1" ht="10.199999999999999" customHeight="1" x14ac:dyDescent="0.45">
      <c r="A24" s="70"/>
      <c r="B24" s="70"/>
      <c r="C24" s="97"/>
      <c r="D24" s="90"/>
      <c r="E24" s="91" t="str">
        <f t="shared" ca="1" si="9"/>
        <v/>
      </c>
      <c r="F24" s="92" t="str">
        <f t="shared" ca="1" si="10"/>
        <v/>
      </c>
      <c r="G24" s="83"/>
      <c r="H24" s="93" t="str">
        <f>IF(G24="","",VLOOKUP(G24,競技csv!$F:$O,MATCH(H$2,競技csv!$1:$1,0)-MATCH("競技名",競技csv!$1:$1,0)+1,0))</f>
        <v/>
      </c>
      <c r="I24" s="93" t="str">
        <f>IF(G24="","",VLOOKUP(G24,競技csv!$F:$O,MATCH(I$2,競技csv!$1:$1,0)-MATCH("競技名",競技csv!$1:$1,0)+1,0))</f>
        <v/>
      </c>
      <c r="J24" s="94"/>
      <c r="K24" s="95"/>
      <c r="L24" s="96"/>
      <c r="M24" s="83"/>
      <c r="N24" s="93" t="str">
        <f>IF(M24="","",VLOOKUP(M24,競技csv!$F:$O,MATCH(N$2,競技csv!$1:$1,0)-MATCH("競技名",競技csv!$1:$1,0)+1,0))</f>
        <v/>
      </c>
      <c r="O24" s="93" t="str">
        <f>IF(M24="","",VLOOKUP(M24,競技csv!$F:$O,MATCH(O$2,競技csv!$1:$1,0)-MATCH("競技名",競技csv!$1:$1,0)+1,0))</f>
        <v/>
      </c>
      <c r="P24" s="94"/>
      <c r="Q24" s="95"/>
      <c r="R24" s="96"/>
      <c r="S24" s="98"/>
      <c r="T24" s="70" t="str">
        <f t="shared" si="0"/>
        <v/>
      </c>
      <c r="U24" s="89" t="str">
        <f t="shared" si="13"/>
        <v/>
      </c>
      <c r="V24" s="89" t="str">
        <f t="shared" si="13"/>
        <v/>
      </c>
      <c r="W24" s="70" t="str">
        <f t="shared" si="12"/>
        <v/>
      </c>
      <c r="X24" s="70">
        <f t="shared" si="2"/>
        <v>0</v>
      </c>
      <c r="Y24" s="70">
        <f t="shared" si="4"/>
        <v>0</v>
      </c>
      <c r="Z24" s="70">
        <f t="shared" si="5"/>
        <v>0</v>
      </c>
      <c r="AA24" s="70">
        <f t="shared" si="6"/>
        <v>0</v>
      </c>
      <c r="AB24" s="70">
        <f t="shared" si="7"/>
        <v>0</v>
      </c>
      <c r="AC24" s="70">
        <f t="shared" si="8"/>
        <v>0</v>
      </c>
      <c r="AD24" s="70" t="str" cm="1">
        <f t="array" aca="1" ref="AD24" ca="1">IF(W24="","",INDIRECT(ADDRESS(ROW(),MATCH(W24,$1:$1,0))))</f>
        <v/>
      </c>
    </row>
    <row r="25" spans="1:30" s="43" customFormat="1" ht="10.199999999999999" customHeight="1" x14ac:dyDescent="0.45">
      <c r="A25" s="70"/>
      <c r="B25" s="70"/>
      <c r="C25" s="97"/>
      <c r="D25" s="90"/>
      <c r="E25" s="91" t="str">
        <f t="shared" ca="1" si="9"/>
        <v/>
      </c>
      <c r="F25" s="92" t="str">
        <f t="shared" ca="1" si="10"/>
        <v/>
      </c>
      <c r="G25" s="83"/>
      <c r="H25" s="93" t="str">
        <f>IF(G25="","",VLOOKUP(G25,競技csv!$F:$O,MATCH(H$2,競技csv!$1:$1,0)-MATCH("競技名",競技csv!$1:$1,0)+1,0))</f>
        <v/>
      </c>
      <c r="I25" s="93" t="str">
        <f>IF(G25="","",VLOOKUP(G25,競技csv!$F:$O,MATCH(I$2,競技csv!$1:$1,0)-MATCH("競技名",競技csv!$1:$1,0)+1,0))</f>
        <v/>
      </c>
      <c r="J25" s="94"/>
      <c r="K25" s="95"/>
      <c r="L25" s="96"/>
      <c r="M25" s="83"/>
      <c r="N25" s="93" t="str">
        <f>IF(M25="","",VLOOKUP(M25,競技csv!$F:$O,MATCH(N$2,競技csv!$1:$1,0)-MATCH("競技名",競技csv!$1:$1,0)+1,0))</f>
        <v/>
      </c>
      <c r="O25" s="93" t="str">
        <f>IF(M25="","",VLOOKUP(M25,競技csv!$F:$O,MATCH(O$2,競技csv!$1:$1,0)-MATCH("競技名",競技csv!$1:$1,0)+1,0))</f>
        <v/>
      </c>
      <c r="P25" s="94"/>
      <c r="Q25" s="95"/>
      <c r="R25" s="96"/>
      <c r="S25" s="98"/>
      <c r="T25" s="70" t="str">
        <f t="shared" si="0"/>
        <v/>
      </c>
      <c r="U25" s="89" t="str">
        <f t="shared" si="13"/>
        <v/>
      </c>
      <c r="V25" s="89" t="str">
        <f t="shared" si="13"/>
        <v/>
      </c>
      <c r="W25" s="70" t="str">
        <f t="shared" si="12"/>
        <v/>
      </c>
      <c r="X25" s="70">
        <f t="shared" si="2"/>
        <v>0</v>
      </c>
      <c r="Y25" s="70">
        <f t="shared" si="4"/>
        <v>0</v>
      </c>
      <c r="Z25" s="70">
        <f t="shared" si="5"/>
        <v>0</v>
      </c>
      <c r="AA25" s="70">
        <f t="shared" si="6"/>
        <v>0</v>
      </c>
      <c r="AB25" s="70">
        <f t="shared" si="7"/>
        <v>0</v>
      </c>
      <c r="AC25" s="70">
        <f t="shared" si="8"/>
        <v>0</v>
      </c>
      <c r="AD25" s="70" t="str" cm="1">
        <f t="array" aca="1" ref="AD25" ca="1">IF(W25="","",INDIRECT(ADDRESS(ROW(),MATCH(W25,$1:$1,0))))</f>
        <v/>
      </c>
    </row>
    <row r="26" spans="1:30" s="43" customFormat="1" ht="10.199999999999999" customHeight="1" x14ac:dyDescent="0.45">
      <c r="A26" s="70"/>
      <c r="B26" s="70"/>
      <c r="C26" s="97"/>
      <c r="D26" s="90"/>
      <c r="E26" s="91" t="str">
        <f t="shared" ca="1" si="9"/>
        <v/>
      </c>
      <c r="F26" s="92" t="str">
        <f t="shared" ca="1" si="10"/>
        <v/>
      </c>
      <c r="G26" s="83"/>
      <c r="H26" s="93" t="str">
        <f>IF(G26="","",VLOOKUP(G26,競技csv!$F:$O,MATCH(H$2,競技csv!$1:$1,0)-MATCH("競技名",競技csv!$1:$1,0)+1,0))</f>
        <v/>
      </c>
      <c r="I26" s="93" t="str">
        <f>IF(G26="","",VLOOKUP(G26,競技csv!$F:$O,MATCH(I$2,競技csv!$1:$1,0)-MATCH("競技名",競技csv!$1:$1,0)+1,0))</f>
        <v/>
      </c>
      <c r="J26" s="94"/>
      <c r="K26" s="95"/>
      <c r="L26" s="96"/>
      <c r="M26" s="83"/>
      <c r="N26" s="93" t="str">
        <f>IF(M26="","",VLOOKUP(M26,競技csv!$F:$O,MATCH(N$2,競技csv!$1:$1,0)-MATCH("競技名",競技csv!$1:$1,0)+1,0))</f>
        <v/>
      </c>
      <c r="O26" s="93" t="str">
        <f>IF(M26="","",VLOOKUP(M26,競技csv!$F:$O,MATCH(O$2,競技csv!$1:$1,0)-MATCH("競技名",競技csv!$1:$1,0)+1,0))</f>
        <v/>
      </c>
      <c r="P26" s="94"/>
      <c r="Q26" s="95"/>
      <c r="R26" s="96"/>
      <c r="S26" s="98"/>
      <c r="T26" s="70" t="str">
        <f t="shared" si="0"/>
        <v/>
      </c>
      <c r="U26" s="89" t="str">
        <f t="shared" si="13"/>
        <v/>
      </c>
      <c r="V26" s="89" t="str">
        <f t="shared" si="13"/>
        <v/>
      </c>
      <c r="W26" s="70" t="str">
        <f t="shared" ref="W26" si="14">IF(S26="","",C26&amp;S26)</f>
        <v/>
      </c>
      <c r="X26" s="70">
        <f t="shared" si="2"/>
        <v>0</v>
      </c>
      <c r="Y26" s="70">
        <f t="shared" si="4"/>
        <v>0</v>
      </c>
      <c r="Z26" s="70">
        <f t="shared" si="5"/>
        <v>0</v>
      </c>
      <c r="AA26" s="70">
        <f t="shared" si="6"/>
        <v>0</v>
      </c>
      <c r="AB26" s="70">
        <f t="shared" si="7"/>
        <v>0</v>
      </c>
      <c r="AC26" s="70">
        <f t="shared" si="8"/>
        <v>0</v>
      </c>
      <c r="AD26" s="70" t="str" cm="1">
        <f t="array" aca="1" ref="AD26" ca="1">IF(W26="","",INDIRECT(ADDRESS(ROW(),MATCH(W26,$1:$1,0))))</f>
        <v/>
      </c>
    </row>
    <row r="27" spans="1:30" s="43" customFormat="1" ht="10.199999999999999" customHeight="1" x14ac:dyDescent="0.45">
      <c r="A27" s="70"/>
      <c r="B27" s="70"/>
      <c r="C27" s="97"/>
      <c r="D27" s="90"/>
      <c r="E27" s="91" t="str">
        <f t="shared" ca="1" si="9"/>
        <v/>
      </c>
      <c r="F27" s="92" t="str">
        <f t="shared" ca="1" si="10"/>
        <v/>
      </c>
      <c r="G27" s="83"/>
      <c r="H27" s="93" t="str">
        <f>IF(G27="","",VLOOKUP(G27,競技csv!$F:$O,MATCH(H$2,競技csv!$1:$1,0)-MATCH("競技名",競技csv!$1:$1,0)+1,0))</f>
        <v/>
      </c>
      <c r="I27" s="93" t="str">
        <f>IF(G27="","",VLOOKUP(G27,競技csv!$F:$O,MATCH(I$2,競技csv!$1:$1,0)-MATCH("競技名",競技csv!$1:$1,0)+1,0))</f>
        <v/>
      </c>
      <c r="J27" s="94"/>
      <c r="K27" s="95"/>
      <c r="L27" s="96"/>
      <c r="M27" s="83"/>
      <c r="N27" s="93" t="str">
        <f>IF(M27="","",VLOOKUP(M27,競技csv!$F:$O,MATCH(N$2,競技csv!$1:$1,0)-MATCH("競技名",競技csv!$1:$1,0)+1,0))</f>
        <v/>
      </c>
      <c r="O27" s="93" t="str">
        <f>IF(M27="","",VLOOKUP(M27,競技csv!$F:$O,MATCH(O$2,競技csv!$1:$1,0)-MATCH("競技名",競技csv!$1:$1,0)+1,0))</f>
        <v/>
      </c>
      <c r="P27" s="94"/>
      <c r="Q27" s="95"/>
      <c r="R27" s="96"/>
      <c r="S27" s="98"/>
      <c r="T27" s="70" t="str">
        <f t="shared" si="0"/>
        <v/>
      </c>
      <c r="U27" s="89" t="str">
        <f t="shared" si="13"/>
        <v/>
      </c>
      <c r="V27" s="89" t="str">
        <f t="shared" si="13"/>
        <v/>
      </c>
      <c r="W27" s="70" t="str">
        <f t="shared" si="12"/>
        <v/>
      </c>
      <c r="X27" s="70">
        <f t="shared" si="2"/>
        <v>0</v>
      </c>
      <c r="Y27" s="70">
        <f t="shared" si="4"/>
        <v>0</v>
      </c>
      <c r="Z27" s="70">
        <f t="shared" si="5"/>
        <v>0</v>
      </c>
      <c r="AA27" s="70">
        <f t="shared" si="6"/>
        <v>0</v>
      </c>
      <c r="AB27" s="70">
        <f t="shared" si="7"/>
        <v>0</v>
      </c>
      <c r="AC27" s="70">
        <f t="shared" si="8"/>
        <v>0</v>
      </c>
      <c r="AD27" s="70" t="str" cm="1">
        <f t="array" aca="1" ref="AD27" ca="1">IF(W27="","",INDIRECT(ADDRESS(ROW(),MATCH(W27,$1:$1,0))))</f>
        <v/>
      </c>
    </row>
    <row r="28" spans="1:30" s="43" customFormat="1" ht="10.199999999999999" customHeight="1" x14ac:dyDescent="0.45">
      <c r="A28" s="70"/>
      <c r="B28" s="70"/>
      <c r="C28" s="97"/>
      <c r="D28" s="90"/>
      <c r="E28" s="91" t="str">
        <f t="shared" ca="1" si="9"/>
        <v/>
      </c>
      <c r="F28" s="92" t="str">
        <f t="shared" ca="1" si="10"/>
        <v/>
      </c>
      <c r="G28" s="83"/>
      <c r="H28" s="93" t="str">
        <f>IF(G28="","",VLOOKUP(G28,競技csv!$F:$O,MATCH(H$2,競技csv!$1:$1,0)-MATCH("競技名",競技csv!$1:$1,0)+1,0))</f>
        <v/>
      </c>
      <c r="I28" s="93" t="str">
        <f>IF(G28="","",VLOOKUP(G28,競技csv!$F:$O,MATCH(I$2,競技csv!$1:$1,0)-MATCH("競技名",競技csv!$1:$1,0)+1,0))</f>
        <v/>
      </c>
      <c r="J28" s="94"/>
      <c r="K28" s="95"/>
      <c r="L28" s="96"/>
      <c r="M28" s="83"/>
      <c r="N28" s="93" t="str">
        <f>IF(M28="","",VLOOKUP(M28,競技csv!$F:$O,MATCH(N$2,競技csv!$1:$1,0)-MATCH("競技名",競技csv!$1:$1,0)+1,0))</f>
        <v/>
      </c>
      <c r="O28" s="93" t="str">
        <f>IF(M28="","",VLOOKUP(M28,競技csv!$F:$O,MATCH(O$2,競技csv!$1:$1,0)-MATCH("競技名",競技csv!$1:$1,0)+1,0))</f>
        <v/>
      </c>
      <c r="P28" s="94"/>
      <c r="Q28" s="95"/>
      <c r="R28" s="96"/>
      <c r="S28" s="98"/>
      <c r="T28" s="70" t="str">
        <f t="shared" si="0"/>
        <v/>
      </c>
      <c r="U28" s="89" t="str">
        <f t="shared" si="13"/>
        <v/>
      </c>
      <c r="V28" s="89" t="str">
        <f t="shared" si="13"/>
        <v/>
      </c>
      <c r="W28" s="70" t="str">
        <f t="shared" si="12"/>
        <v/>
      </c>
      <c r="X28" s="70">
        <f t="shared" si="2"/>
        <v>0</v>
      </c>
      <c r="Y28" s="70">
        <f t="shared" si="4"/>
        <v>0</v>
      </c>
      <c r="Z28" s="70">
        <f t="shared" si="5"/>
        <v>0</v>
      </c>
      <c r="AA28" s="70">
        <f t="shared" si="6"/>
        <v>0</v>
      </c>
      <c r="AB28" s="70">
        <f t="shared" si="7"/>
        <v>0</v>
      </c>
      <c r="AC28" s="70">
        <f t="shared" si="8"/>
        <v>0</v>
      </c>
      <c r="AD28" s="70" t="str" cm="1">
        <f t="array" aca="1" ref="AD28" ca="1">IF(W28="","",INDIRECT(ADDRESS(ROW(),MATCH(W28,$1:$1,0))))</f>
        <v/>
      </c>
    </row>
    <row r="29" spans="1:30" s="43" customFormat="1" ht="10.199999999999999" customHeight="1" x14ac:dyDescent="0.45">
      <c r="A29" s="70"/>
      <c r="B29" s="70"/>
      <c r="C29" s="97"/>
      <c r="D29" s="90"/>
      <c r="E29" s="91" t="str">
        <f t="shared" ca="1" si="9"/>
        <v/>
      </c>
      <c r="F29" s="92" t="str">
        <f t="shared" ca="1" si="10"/>
        <v/>
      </c>
      <c r="G29" s="83"/>
      <c r="H29" s="93" t="str">
        <f>IF(G29="","",VLOOKUP(G29,競技csv!$F:$O,MATCH(H$2,競技csv!$1:$1,0)-MATCH("競技名",競技csv!$1:$1,0)+1,0))</f>
        <v/>
      </c>
      <c r="I29" s="93" t="str">
        <f>IF(G29="","",VLOOKUP(G29,競技csv!$F:$O,MATCH(I$2,競技csv!$1:$1,0)-MATCH("競技名",競技csv!$1:$1,0)+1,0))</f>
        <v/>
      </c>
      <c r="J29" s="94"/>
      <c r="K29" s="95"/>
      <c r="L29" s="96"/>
      <c r="M29" s="83"/>
      <c r="N29" s="93" t="str">
        <f>IF(M29="","",VLOOKUP(M29,競技csv!$F:$O,MATCH(N$2,競技csv!$1:$1,0)-MATCH("競技名",競技csv!$1:$1,0)+1,0))</f>
        <v/>
      </c>
      <c r="O29" s="93" t="str">
        <f>IF(M29="","",VLOOKUP(M29,競技csv!$F:$O,MATCH(O$2,競技csv!$1:$1,0)-MATCH("競技名",競技csv!$1:$1,0)+1,0))</f>
        <v/>
      </c>
      <c r="P29" s="94"/>
      <c r="Q29" s="95"/>
      <c r="R29" s="96"/>
      <c r="S29" s="98"/>
      <c r="T29" s="70" t="str">
        <f t="shared" si="0"/>
        <v/>
      </c>
      <c r="U29" s="89" t="str">
        <f t="shared" si="13"/>
        <v/>
      </c>
      <c r="V29" s="89" t="str">
        <f t="shared" si="13"/>
        <v/>
      </c>
      <c r="W29" s="70" t="str">
        <f t="shared" si="12"/>
        <v/>
      </c>
      <c r="X29" s="70">
        <f t="shared" si="2"/>
        <v>0</v>
      </c>
      <c r="Y29" s="70">
        <f t="shared" si="4"/>
        <v>0</v>
      </c>
      <c r="Z29" s="70">
        <f t="shared" si="5"/>
        <v>0</v>
      </c>
      <c r="AA29" s="70">
        <f t="shared" si="6"/>
        <v>0</v>
      </c>
      <c r="AB29" s="70">
        <f t="shared" si="7"/>
        <v>0</v>
      </c>
      <c r="AC29" s="70">
        <f t="shared" si="8"/>
        <v>0</v>
      </c>
      <c r="AD29" s="70" t="str" cm="1">
        <f t="array" aca="1" ref="AD29" ca="1">IF(W29="","",INDIRECT(ADDRESS(ROW(),MATCH(W29,$1:$1,0))))</f>
        <v/>
      </c>
    </row>
    <row r="30" spans="1:30" s="43" customFormat="1" ht="10.199999999999999" customHeight="1" x14ac:dyDescent="0.45">
      <c r="A30" s="70"/>
      <c r="B30" s="70"/>
      <c r="C30" s="97"/>
      <c r="D30" s="90"/>
      <c r="E30" s="91" t="str">
        <f t="shared" ca="1" si="9"/>
        <v/>
      </c>
      <c r="F30" s="92" t="str">
        <f t="shared" ca="1" si="10"/>
        <v/>
      </c>
      <c r="G30" s="83"/>
      <c r="H30" s="93" t="str">
        <f>IF(G30="","",VLOOKUP(G30,競技csv!$F:$O,MATCH(H$2,競技csv!$1:$1,0)-MATCH("競技名",競技csv!$1:$1,0)+1,0))</f>
        <v/>
      </c>
      <c r="I30" s="93" t="str">
        <f>IF(G30="","",VLOOKUP(G30,競技csv!$F:$O,MATCH(I$2,競技csv!$1:$1,0)-MATCH("競技名",競技csv!$1:$1,0)+1,0))</f>
        <v/>
      </c>
      <c r="J30" s="94"/>
      <c r="K30" s="95"/>
      <c r="L30" s="96"/>
      <c r="M30" s="83"/>
      <c r="N30" s="93" t="str">
        <f>IF(M30="","",VLOOKUP(M30,競技csv!$F:$O,MATCH(N$2,競技csv!$1:$1,0)-MATCH("競技名",競技csv!$1:$1,0)+1,0))</f>
        <v/>
      </c>
      <c r="O30" s="93" t="str">
        <f>IF(M30="","",VLOOKUP(M30,競技csv!$F:$O,MATCH(O$2,競技csv!$1:$1,0)-MATCH("競技名",競技csv!$1:$1,0)+1,0))</f>
        <v/>
      </c>
      <c r="P30" s="94"/>
      <c r="Q30" s="95"/>
      <c r="R30" s="96"/>
      <c r="S30" s="98"/>
      <c r="T30" s="70" t="str">
        <f t="shared" si="0"/>
        <v/>
      </c>
      <c r="U30" s="89" t="str">
        <f t="shared" si="13"/>
        <v/>
      </c>
      <c r="V30" s="89" t="str">
        <f t="shared" si="13"/>
        <v/>
      </c>
      <c r="W30" s="70" t="str">
        <f t="shared" si="12"/>
        <v/>
      </c>
      <c r="X30" s="70">
        <f t="shared" si="2"/>
        <v>0</v>
      </c>
      <c r="Y30" s="70">
        <f t="shared" si="4"/>
        <v>0</v>
      </c>
      <c r="Z30" s="70">
        <f t="shared" si="5"/>
        <v>0</v>
      </c>
      <c r="AA30" s="70">
        <f t="shared" si="6"/>
        <v>0</v>
      </c>
      <c r="AB30" s="70">
        <f t="shared" si="7"/>
        <v>0</v>
      </c>
      <c r="AC30" s="70">
        <f t="shared" si="8"/>
        <v>0</v>
      </c>
      <c r="AD30" s="70" t="str" cm="1">
        <f t="array" aca="1" ref="AD30" ca="1">IF(W30="","",INDIRECT(ADDRESS(ROW(),MATCH(W30,$1:$1,0))))</f>
        <v/>
      </c>
    </row>
    <row r="31" spans="1:30" s="43" customFormat="1" ht="10.199999999999999" customHeight="1" x14ac:dyDescent="0.45">
      <c r="A31" s="70"/>
      <c r="B31" s="70"/>
      <c r="C31" s="97"/>
      <c r="D31" s="90"/>
      <c r="E31" s="91" t="str">
        <f t="shared" ca="1" si="9"/>
        <v/>
      </c>
      <c r="F31" s="92" t="str">
        <f t="shared" ca="1" si="10"/>
        <v/>
      </c>
      <c r="G31" s="83"/>
      <c r="H31" s="93" t="str">
        <f>IF(G31="","",VLOOKUP(G31,競技csv!$F:$O,MATCH(H$2,競技csv!$1:$1,0)-MATCH("競技名",競技csv!$1:$1,0)+1,0))</f>
        <v/>
      </c>
      <c r="I31" s="93" t="str">
        <f>IF(G31="","",VLOOKUP(G31,競技csv!$F:$O,MATCH(I$2,競技csv!$1:$1,0)-MATCH("競技名",競技csv!$1:$1,0)+1,0))</f>
        <v/>
      </c>
      <c r="J31" s="94"/>
      <c r="K31" s="95"/>
      <c r="L31" s="96"/>
      <c r="M31" s="83"/>
      <c r="N31" s="93" t="str">
        <f>IF(M31="","",VLOOKUP(M31,競技csv!$F:$O,MATCH(N$2,競技csv!$1:$1,0)-MATCH("競技名",競技csv!$1:$1,0)+1,0))</f>
        <v/>
      </c>
      <c r="O31" s="93" t="str">
        <f>IF(M31="","",VLOOKUP(M31,競技csv!$F:$O,MATCH(O$2,競技csv!$1:$1,0)-MATCH("競技名",競技csv!$1:$1,0)+1,0))</f>
        <v/>
      </c>
      <c r="P31" s="94"/>
      <c r="Q31" s="95"/>
      <c r="R31" s="96"/>
      <c r="S31" s="98"/>
      <c r="T31" s="70" t="str">
        <f t="shared" si="0"/>
        <v/>
      </c>
      <c r="U31" s="89" t="str">
        <f t="shared" si="13"/>
        <v/>
      </c>
      <c r="V31" s="89" t="str">
        <f t="shared" si="13"/>
        <v/>
      </c>
      <c r="W31" s="70" t="str">
        <f t="shared" si="12"/>
        <v/>
      </c>
      <c r="X31" s="70">
        <f t="shared" si="2"/>
        <v>0</v>
      </c>
      <c r="Y31" s="70">
        <f t="shared" si="4"/>
        <v>0</v>
      </c>
      <c r="Z31" s="70">
        <f t="shared" si="5"/>
        <v>0</v>
      </c>
      <c r="AA31" s="70">
        <f t="shared" si="6"/>
        <v>0</v>
      </c>
      <c r="AB31" s="70">
        <f t="shared" si="7"/>
        <v>0</v>
      </c>
      <c r="AC31" s="70">
        <f t="shared" si="8"/>
        <v>0</v>
      </c>
      <c r="AD31" s="70" t="str" cm="1">
        <f t="array" aca="1" ref="AD31" ca="1">IF(W31="","",INDIRECT(ADDRESS(ROW(),MATCH(W31,$1:$1,0))))</f>
        <v/>
      </c>
    </row>
    <row r="32" spans="1:30" s="43" customFormat="1" ht="10.199999999999999" customHeight="1" x14ac:dyDescent="0.45">
      <c r="A32" s="70"/>
      <c r="B32" s="70"/>
      <c r="C32" s="97"/>
      <c r="D32" s="90"/>
      <c r="E32" s="91" t="str">
        <f t="shared" ca="1" si="9"/>
        <v/>
      </c>
      <c r="F32" s="92" t="str">
        <f t="shared" ca="1" si="10"/>
        <v/>
      </c>
      <c r="G32" s="83"/>
      <c r="H32" s="93" t="str">
        <f>IF(G32="","",VLOOKUP(G32,競技csv!$F:$O,MATCH(H$2,競技csv!$1:$1,0)-MATCH("競技名",競技csv!$1:$1,0)+1,0))</f>
        <v/>
      </c>
      <c r="I32" s="93" t="str">
        <f>IF(G32="","",VLOOKUP(G32,競技csv!$F:$O,MATCH(I$2,競技csv!$1:$1,0)-MATCH("競技名",競技csv!$1:$1,0)+1,0))</f>
        <v/>
      </c>
      <c r="J32" s="94"/>
      <c r="K32" s="95"/>
      <c r="L32" s="96"/>
      <c r="M32" s="83"/>
      <c r="N32" s="93" t="str">
        <f>IF(M32="","",VLOOKUP(M32,競技csv!$F:$O,MATCH(N$2,競技csv!$1:$1,0)-MATCH("競技名",競技csv!$1:$1,0)+1,0))</f>
        <v/>
      </c>
      <c r="O32" s="93" t="str">
        <f>IF(M32="","",VLOOKUP(M32,競技csv!$F:$O,MATCH(O$2,競技csv!$1:$1,0)-MATCH("競技名",競技csv!$1:$1,0)+1,0))</f>
        <v/>
      </c>
      <c r="P32" s="94"/>
      <c r="Q32" s="95"/>
      <c r="R32" s="96"/>
      <c r="S32" s="98"/>
      <c r="T32" s="70" t="str">
        <f t="shared" si="0"/>
        <v/>
      </c>
      <c r="U32" s="89" t="str">
        <f t="shared" si="13"/>
        <v/>
      </c>
      <c r="V32" s="89" t="str">
        <f t="shared" si="13"/>
        <v/>
      </c>
      <c r="W32" s="70" t="str">
        <f t="shared" si="12"/>
        <v/>
      </c>
      <c r="X32" s="70">
        <f t="shared" si="2"/>
        <v>0</v>
      </c>
      <c r="Y32" s="70">
        <f t="shared" si="4"/>
        <v>0</v>
      </c>
      <c r="Z32" s="70">
        <f t="shared" si="5"/>
        <v>0</v>
      </c>
      <c r="AA32" s="70">
        <f t="shared" si="6"/>
        <v>0</v>
      </c>
      <c r="AB32" s="70">
        <f t="shared" si="7"/>
        <v>0</v>
      </c>
      <c r="AC32" s="70">
        <f t="shared" si="8"/>
        <v>0</v>
      </c>
      <c r="AD32" s="70" t="str" cm="1">
        <f t="array" aca="1" ref="AD32" ca="1">IF(W32="","",INDIRECT(ADDRESS(ROW(),MATCH(W32,$1:$1,0))))</f>
        <v/>
      </c>
    </row>
    <row r="33" spans="1:30" s="43" customFormat="1" ht="10.199999999999999" customHeight="1" x14ac:dyDescent="0.45">
      <c r="A33" s="70"/>
      <c r="B33" s="70"/>
      <c r="C33" s="97"/>
      <c r="D33" s="90"/>
      <c r="E33" s="91" t="str">
        <f t="shared" ca="1" si="9"/>
        <v/>
      </c>
      <c r="F33" s="92" t="str">
        <f t="shared" ca="1" si="10"/>
        <v/>
      </c>
      <c r="G33" s="83"/>
      <c r="H33" s="93" t="str">
        <f>IF(G33="","",VLOOKUP(G33,競技csv!$F:$O,MATCH(H$2,競技csv!$1:$1,0)-MATCH("競技名",競技csv!$1:$1,0)+1,0))</f>
        <v/>
      </c>
      <c r="I33" s="93" t="str">
        <f>IF(G33="","",VLOOKUP(G33,競技csv!$F:$O,MATCH(I$2,競技csv!$1:$1,0)-MATCH("競技名",競技csv!$1:$1,0)+1,0))</f>
        <v/>
      </c>
      <c r="J33" s="94"/>
      <c r="K33" s="95"/>
      <c r="L33" s="96"/>
      <c r="M33" s="83"/>
      <c r="N33" s="93" t="str">
        <f>IF(M33="","",VLOOKUP(M33,競技csv!$F:$O,MATCH(N$2,競技csv!$1:$1,0)-MATCH("競技名",競技csv!$1:$1,0)+1,0))</f>
        <v/>
      </c>
      <c r="O33" s="93" t="str">
        <f>IF(M33="","",VLOOKUP(M33,競技csv!$F:$O,MATCH(O$2,競技csv!$1:$1,0)-MATCH("競技名",競技csv!$1:$1,0)+1,0))</f>
        <v/>
      </c>
      <c r="P33" s="94"/>
      <c r="Q33" s="95"/>
      <c r="R33" s="96"/>
      <c r="S33" s="98"/>
      <c r="T33" s="70" t="str">
        <f t="shared" si="0"/>
        <v/>
      </c>
      <c r="U33" s="89" t="str">
        <f t="shared" si="13"/>
        <v/>
      </c>
      <c r="V33" s="89" t="str">
        <f t="shared" si="13"/>
        <v/>
      </c>
      <c r="W33" s="70" t="str">
        <f t="shared" si="12"/>
        <v/>
      </c>
      <c r="X33" s="70">
        <f t="shared" si="2"/>
        <v>0</v>
      </c>
      <c r="Y33" s="70">
        <f t="shared" si="4"/>
        <v>0</v>
      </c>
      <c r="Z33" s="70">
        <f t="shared" si="5"/>
        <v>0</v>
      </c>
      <c r="AA33" s="70">
        <f t="shared" si="6"/>
        <v>0</v>
      </c>
      <c r="AB33" s="70">
        <f t="shared" si="7"/>
        <v>0</v>
      </c>
      <c r="AC33" s="70">
        <f t="shared" si="8"/>
        <v>0</v>
      </c>
      <c r="AD33" s="70" t="str" cm="1">
        <f t="array" aca="1" ref="AD33" ca="1">IF(W33="","",INDIRECT(ADDRESS(ROW(),MATCH(W33,$1:$1,0))))</f>
        <v/>
      </c>
    </row>
    <row r="34" spans="1:30" s="43" customFormat="1" ht="10.199999999999999" customHeight="1" x14ac:dyDescent="0.45">
      <c r="A34" s="70"/>
      <c r="B34" s="70"/>
      <c r="C34" s="97"/>
      <c r="D34" s="90"/>
      <c r="E34" s="91" t="str">
        <f t="shared" ca="1" si="9"/>
        <v/>
      </c>
      <c r="F34" s="92" t="str">
        <f t="shared" ca="1" si="10"/>
        <v/>
      </c>
      <c r="G34" s="83"/>
      <c r="H34" s="93" t="str">
        <f>IF(G34="","",VLOOKUP(G34,競技csv!$F:$O,MATCH(H$2,競技csv!$1:$1,0)-MATCH("競技名",競技csv!$1:$1,0)+1,0))</f>
        <v/>
      </c>
      <c r="I34" s="93" t="str">
        <f>IF(G34="","",VLOOKUP(G34,競技csv!$F:$O,MATCH(I$2,競技csv!$1:$1,0)-MATCH("競技名",競技csv!$1:$1,0)+1,0))</f>
        <v/>
      </c>
      <c r="J34" s="94"/>
      <c r="K34" s="95"/>
      <c r="L34" s="96"/>
      <c r="M34" s="83"/>
      <c r="N34" s="93" t="str">
        <f>IF(M34="","",VLOOKUP(M34,競技csv!$F:$O,MATCH(N$2,競技csv!$1:$1,0)-MATCH("競技名",競技csv!$1:$1,0)+1,0))</f>
        <v/>
      </c>
      <c r="O34" s="93" t="str">
        <f>IF(M34="","",VLOOKUP(M34,競技csv!$F:$O,MATCH(O$2,競技csv!$1:$1,0)-MATCH("競技名",競技csv!$1:$1,0)+1,0))</f>
        <v/>
      </c>
      <c r="P34" s="94"/>
      <c r="Q34" s="95"/>
      <c r="R34" s="96"/>
      <c r="S34" s="98"/>
      <c r="T34" s="70" t="str">
        <f t="shared" si="0"/>
        <v/>
      </c>
      <c r="U34" s="89" t="str">
        <f t="shared" si="13"/>
        <v/>
      </c>
      <c r="V34" s="89" t="str">
        <f t="shared" si="13"/>
        <v/>
      </c>
      <c r="W34" s="70" t="str">
        <f t="shared" si="12"/>
        <v/>
      </c>
      <c r="X34" s="70">
        <f t="shared" si="2"/>
        <v>0</v>
      </c>
      <c r="Y34" s="70">
        <f t="shared" si="4"/>
        <v>0</v>
      </c>
      <c r="Z34" s="70">
        <f t="shared" si="5"/>
        <v>0</v>
      </c>
      <c r="AA34" s="70">
        <f t="shared" si="6"/>
        <v>0</v>
      </c>
      <c r="AB34" s="70">
        <f t="shared" si="7"/>
        <v>0</v>
      </c>
      <c r="AC34" s="70">
        <f t="shared" si="8"/>
        <v>0</v>
      </c>
      <c r="AD34" s="70" t="str" cm="1">
        <f t="array" aca="1" ref="AD34" ca="1">IF(W34="","",INDIRECT(ADDRESS(ROW(),MATCH(W34,$1:$1,0))))</f>
        <v/>
      </c>
    </row>
    <row r="35" spans="1:30" s="43" customFormat="1" ht="10.199999999999999" customHeight="1" x14ac:dyDescent="0.45">
      <c r="A35" s="70"/>
      <c r="B35" s="70"/>
      <c r="C35" s="97"/>
      <c r="D35" s="90"/>
      <c r="E35" s="91" t="str">
        <f t="shared" ca="1" si="9"/>
        <v/>
      </c>
      <c r="F35" s="92" t="str">
        <f t="shared" ca="1" si="10"/>
        <v/>
      </c>
      <c r="G35" s="83"/>
      <c r="H35" s="93" t="str">
        <f>IF(G35="","",VLOOKUP(G35,競技csv!$F:$O,MATCH(H$2,競技csv!$1:$1,0)-MATCH("競技名",競技csv!$1:$1,0)+1,0))</f>
        <v/>
      </c>
      <c r="I35" s="93" t="str">
        <f>IF(G35="","",VLOOKUP(G35,競技csv!$F:$O,MATCH(I$2,競技csv!$1:$1,0)-MATCH("競技名",競技csv!$1:$1,0)+1,0))</f>
        <v/>
      </c>
      <c r="J35" s="94"/>
      <c r="K35" s="95"/>
      <c r="L35" s="96"/>
      <c r="M35" s="83"/>
      <c r="N35" s="93" t="str">
        <f>IF(M35="","",VLOOKUP(M35,競技csv!$F:$O,MATCH(N$2,競技csv!$1:$1,0)-MATCH("競技名",競技csv!$1:$1,0)+1,0))</f>
        <v/>
      </c>
      <c r="O35" s="93" t="str">
        <f>IF(M35="","",VLOOKUP(M35,競技csv!$F:$O,MATCH(O$2,競技csv!$1:$1,0)-MATCH("競技名",競技csv!$1:$1,0)+1,0))</f>
        <v/>
      </c>
      <c r="P35" s="94"/>
      <c r="Q35" s="95"/>
      <c r="R35" s="96"/>
      <c r="S35" s="98"/>
      <c r="T35" s="70" t="str">
        <f t="shared" ref="T35:T62" si="15">IF($S35="","",IF(VLOOKUP($C35&amp;$S35,$P$65:$S$70,MATCH(T$2,$P$64:$S$64,0),0)=0,"",VLOOKUP($C35&amp;$S35,$P$65:$S$70,MATCH(T$2,$P$64:$S$64,0),0)))</f>
        <v/>
      </c>
      <c r="U35" s="89" t="str">
        <f t="shared" si="13"/>
        <v/>
      </c>
      <c r="V35" s="89" t="str">
        <f t="shared" si="13"/>
        <v/>
      </c>
      <c r="W35" s="70" t="str">
        <f t="shared" si="12"/>
        <v/>
      </c>
      <c r="X35" s="70">
        <f t="shared" ref="X35:X62" si="16">IF($W35=X$1,X34+1,X34)</f>
        <v>0</v>
      </c>
      <c r="Y35" s="70">
        <f t="shared" si="4"/>
        <v>0</v>
      </c>
      <c r="Z35" s="70">
        <f t="shared" si="5"/>
        <v>0</v>
      </c>
      <c r="AA35" s="70">
        <f t="shared" si="6"/>
        <v>0</v>
      </c>
      <c r="AB35" s="70">
        <f t="shared" si="7"/>
        <v>0</v>
      </c>
      <c r="AC35" s="70">
        <f t="shared" si="8"/>
        <v>0</v>
      </c>
      <c r="AD35" s="70" t="str" cm="1">
        <f t="array" aca="1" ref="AD35" ca="1">IF(W35="","",INDIRECT(ADDRESS(ROW(),MATCH(W35,$1:$1,0))))</f>
        <v/>
      </c>
    </row>
    <row r="36" spans="1:30" s="43" customFormat="1" ht="10.199999999999999" customHeight="1" x14ac:dyDescent="0.45">
      <c r="A36" s="70"/>
      <c r="B36" s="70"/>
      <c r="C36" s="97"/>
      <c r="D36" s="90"/>
      <c r="E36" s="91" t="str">
        <f t="shared" ca="1" si="9"/>
        <v/>
      </c>
      <c r="F36" s="92" t="str">
        <f t="shared" ca="1" si="10"/>
        <v/>
      </c>
      <c r="G36" s="83"/>
      <c r="H36" s="93" t="str">
        <f>IF(G36="","",VLOOKUP(G36,競技csv!$F:$O,MATCH(H$2,競技csv!$1:$1,0)-MATCH("競技名",競技csv!$1:$1,0)+1,0))</f>
        <v/>
      </c>
      <c r="I36" s="93" t="str">
        <f>IF(G36="","",VLOOKUP(G36,競技csv!$F:$O,MATCH(I$2,競技csv!$1:$1,0)-MATCH("競技名",競技csv!$1:$1,0)+1,0))</f>
        <v/>
      </c>
      <c r="J36" s="94"/>
      <c r="K36" s="95"/>
      <c r="L36" s="96"/>
      <c r="M36" s="83"/>
      <c r="N36" s="93" t="str">
        <f>IF(M36="","",VLOOKUP(M36,競技csv!$F:$O,MATCH(N$2,競技csv!$1:$1,0)-MATCH("競技名",競技csv!$1:$1,0)+1,0))</f>
        <v/>
      </c>
      <c r="O36" s="93" t="str">
        <f>IF(M36="","",VLOOKUP(M36,競技csv!$F:$O,MATCH(O$2,競技csv!$1:$1,0)-MATCH("競技名",競技csv!$1:$1,0)+1,0))</f>
        <v/>
      </c>
      <c r="P36" s="94"/>
      <c r="Q36" s="95"/>
      <c r="R36" s="96"/>
      <c r="S36" s="98"/>
      <c r="T36" s="70" t="str">
        <f t="shared" si="15"/>
        <v/>
      </c>
      <c r="U36" s="89" t="str">
        <f t="shared" si="13"/>
        <v/>
      </c>
      <c r="V36" s="89" t="str">
        <f t="shared" si="13"/>
        <v/>
      </c>
      <c r="W36" s="70" t="str">
        <f t="shared" si="12"/>
        <v/>
      </c>
      <c r="X36" s="70">
        <f t="shared" si="16"/>
        <v>0</v>
      </c>
      <c r="Y36" s="70">
        <f t="shared" si="4"/>
        <v>0</v>
      </c>
      <c r="Z36" s="70">
        <f t="shared" si="5"/>
        <v>0</v>
      </c>
      <c r="AA36" s="70">
        <f t="shared" si="6"/>
        <v>0</v>
      </c>
      <c r="AB36" s="70">
        <f t="shared" si="7"/>
        <v>0</v>
      </c>
      <c r="AC36" s="70">
        <f t="shared" si="8"/>
        <v>0</v>
      </c>
      <c r="AD36" s="70" t="str" cm="1">
        <f t="array" aca="1" ref="AD36" ca="1">IF(W36="","",INDIRECT(ADDRESS(ROW(),MATCH(W36,$1:$1,0))))</f>
        <v/>
      </c>
    </row>
    <row r="37" spans="1:30" s="43" customFormat="1" ht="10.199999999999999" customHeight="1" x14ac:dyDescent="0.45">
      <c r="A37" s="70"/>
      <c r="B37" s="70"/>
      <c r="C37" s="97"/>
      <c r="D37" s="90"/>
      <c r="E37" s="91" t="str">
        <f t="shared" ca="1" si="9"/>
        <v/>
      </c>
      <c r="F37" s="92" t="str">
        <f t="shared" ca="1" si="10"/>
        <v/>
      </c>
      <c r="G37" s="83"/>
      <c r="H37" s="93" t="str">
        <f>IF(G37="","",VLOOKUP(G37,競技csv!$F:$O,MATCH(H$2,競技csv!$1:$1,0)-MATCH("競技名",競技csv!$1:$1,0)+1,0))</f>
        <v/>
      </c>
      <c r="I37" s="93" t="str">
        <f>IF(G37="","",VLOOKUP(G37,競技csv!$F:$O,MATCH(I$2,競技csv!$1:$1,0)-MATCH("競技名",競技csv!$1:$1,0)+1,0))</f>
        <v/>
      </c>
      <c r="J37" s="94"/>
      <c r="K37" s="95"/>
      <c r="L37" s="96"/>
      <c r="M37" s="83"/>
      <c r="N37" s="93" t="str">
        <f>IF(M37="","",VLOOKUP(M37,競技csv!$F:$O,MATCH(N$2,競技csv!$1:$1,0)-MATCH("競技名",競技csv!$1:$1,0)+1,0))</f>
        <v/>
      </c>
      <c r="O37" s="93" t="str">
        <f>IF(M37="","",VLOOKUP(M37,競技csv!$F:$O,MATCH(O$2,競技csv!$1:$1,0)-MATCH("競技名",競技csv!$1:$1,0)+1,0))</f>
        <v/>
      </c>
      <c r="P37" s="94"/>
      <c r="Q37" s="95"/>
      <c r="R37" s="96"/>
      <c r="S37" s="98"/>
      <c r="T37" s="70" t="str">
        <f t="shared" si="15"/>
        <v/>
      </c>
      <c r="U37" s="89" t="str">
        <f t="shared" si="13"/>
        <v/>
      </c>
      <c r="V37" s="89" t="str">
        <f t="shared" si="13"/>
        <v/>
      </c>
      <c r="W37" s="70" t="str">
        <f t="shared" si="12"/>
        <v/>
      </c>
      <c r="X37" s="70">
        <f t="shared" si="16"/>
        <v>0</v>
      </c>
      <c r="Y37" s="70">
        <f t="shared" si="4"/>
        <v>0</v>
      </c>
      <c r="Z37" s="70">
        <f t="shared" si="5"/>
        <v>0</v>
      </c>
      <c r="AA37" s="70">
        <f t="shared" si="6"/>
        <v>0</v>
      </c>
      <c r="AB37" s="70">
        <f t="shared" si="7"/>
        <v>0</v>
      </c>
      <c r="AC37" s="70">
        <f t="shared" si="8"/>
        <v>0</v>
      </c>
      <c r="AD37" s="70" t="str" cm="1">
        <f t="array" aca="1" ref="AD37" ca="1">IF(W37="","",INDIRECT(ADDRESS(ROW(),MATCH(W37,$1:$1,0))))</f>
        <v/>
      </c>
    </row>
    <row r="38" spans="1:30" s="43" customFormat="1" ht="10.199999999999999" customHeight="1" x14ac:dyDescent="0.45">
      <c r="A38" s="70"/>
      <c r="B38" s="70"/>
      <c r="C38" s="97"/>
      <c r="D38" s="90"/>
      <c r="E38" s="91" t="str">
        <f t="shared" ca="1" si="9"/>
        <v/>
      </c>
      <c r="F38" s="92" t="str">
        <f t="shared" ca="1" si="10"/>
        <v/>
      </c>
      <c r="G38" s="83"/>
      <c r="H38" s="93" t="str">
        <f>IF(G38="","",VLOOKUP(G38,競技csv!$F:$O,MATCH(H$2,競技csv!$1:$1,0)-MATCH("競技名",競技csv!$1:$1,0)+1,0))</f>
        <v/>
      </c>
      <c r="I38" s="93" t="str">
        <f>IF(G38="","",VLOOKUP(G38,競技csv!$F:$O,MATCH(I$2,競技csv!$1:$1,0)-MATCH("競技名",競技csv!$1:$1,0)+1,0))</f>
        <v/>
      </c>
      <c r="J38" s="94"/>
      <c r="K38" s="95"/>
      <c r="L38" s="96"/>
      <c r="M38" s="83"/>
      <c r="N38" s="93" t="str">
        <f>IF(M38="","",VLOOKUP(M38,競技csv!$F:$O,MATCH(N$2,競技csv!$1:$1,0)-MATCH("競技名",競技csv!$1:$1,0)+1,0))</f>
        <v/>
      </c>
      <c r="O38" s="93" t="str">
        <f>IF(M38="","",VLOOKUP(M38,競技csv!$F:$O,MATCH(O$2,競技csv!$1:$1,0)-MATCH("競技名",競技csv!$1:$1,0)+1,0))</f>
        <v/>
      </c>
      <c r="P38" s="94"/>
      <c r="Q38" s="95"/>
      <c r="R38" s="96"/>
      <c r="S38" s="98"/>
      <c r="T38" s="70" t="str">
        <f t="shared" si="15"/>
        <v/>
      </c>
      <c r="U38" s="89" t="str">
        <f t="shared" si="13"/>
        <v/>
      </c>
      <c r="V38" s="89" t="str">
        <f t="shared" si="13"/>
        <v/>
      </c>
      <c r="W38" s="70" t="str">
        <f t="shared" si="12"/>
        <v/>
      </c>
      <c r="X38" s="70">
        <f t="shared" si="16"/>
        <v>0</v>
      </c>
      <c r="Y38" s="70">
        <f t="shared" si="4"/>
        <v>0</v>
      </c>
      <c r="Z38" s="70">
        <f t="shared" si="5"/>
        <v>0</v>
      </c>
      <c r="AA38" s="70">
        <f t="shared" si="6"/>
        <v>0</v>
      </c>
      <c r="AB38" s="70">
        <f t="shared" si="7"/>
        <v>0</v>
      </c>
      <c r="AC38" s="70">
        <f t="shared" si="8"/>
        <v>0</v>
      </c>
      <c r="AD38" s="70" t="str" cm="1">
        <f t="array" aca="1" ref="AD38" ca="1">IF(W38="","",INDIRECT(ADDRESS(ROW(),MATCH(W38,$1:$1,0))))</f>
        <v/>
      </c>
    </row>
    <row r="39" spans="1:30" s="43" customFormat="1" ht="10.199999999999999" customHeight="1" x14ac:dyDescent="0.45">
      <c r="A39" s="70"/>
      <c r="B39" s="70"/>
      <c r="C39" s="97"/>
      <c r="D39" s="90"/>
      <c r="E39" s="91" t="str">
        <f t="shared" ca="1" si="9"/>
        <v/>
      </c>
      <c r="F39" s="92" t="str">
        <f t="shared" ca="1" si="10"/>
        <v/>
      </c>
      <c r="G39" s="83"/>
      <c r="H39" s="93" t="str">
        <f>IF(G39="","",VLOOKUP(G39,競技csv!$F:$O,MATCH(H$2,競技csv!$1:$1,0)-MATCH("競技名",競技csv!$1:$1,0)+1,0))</f>
        <v/>
      </c>
      <c r="I39" s="93" t="str">
        <f>IF(G39="","",VLOOKUP(G39,競技csv!$F:$O,MATCH(I$2,競技csv!$1:$1,0)-MATCH("競技名",競技csv!$1:$1,0)+1,0))</f>
        <v/>
      </c>
      <c r="J39" s="94"/>
      <c r="K39" s="95"/>
      <c r="L39" s="96"/>
      <c r="M39" s="83"/>
      <c r="N39" s="93" t="str">
        <f>IF(M39="","",VLOOKUP(M39,競技csv!$F:$O,MATCH(N$2,競技csv!$1:$1,0)-MATCH("競技名",競技csv!$1:$1,0)+1,0))</f>
        <v/>
      </c>
      <c r="O39" s="93" t="str">
        <f>IF(M39="","",VLOOKUP(M39,競技csv!$F:$O,MATCH(O$2,競技csv!$1:$1,0)-MATCH("競技名",競技csv!$1:$1,0)+1,0))</f>
        <v/>
      </c>
      <c r="P39" s="94"/>
      <c r="Q39" s="95"/>
      <c r="R39" s="96"/>
      <c r="S39" s="98"/>
      <c r="T39" s="70" t="str">
        <f t="shared" si="15"/>
        <v/>
      </c>
      <c r="U39" s="89" t="str">
        <f t="shared" si="13"/>
        <v/>
      </c>
      <c r="V39" s="89" t="str">
        <f t="shared" si="13"/>
        <v/>
      </c>
      <c r="W39" s="70" t="str">
        <f t="shared" si="12"/>
        <v/>
      </c>
      <c r="X39" s="70">
        <f t="shared" si="16"/>
        <v>0</v>
      </c>
      <c r="Y39" s="70">
        <f t="shared" si="4"/>
        <v>0</v>
      </c>
      <c r="Z39" s="70">
        <f t="shared" si="5"/>
        <v>0</v>
      </c>
      <c r="AA39" s="70">
        <f t="shared" si="6"/>
        <v>0</v>
      </c>
      <c r="AB39" s="70">
        <f t="shared" si="7"/>
        <v>0</v>
      </c>
      <c r="AC39" s="70">
        <f t="shared" si="8"/>
        <v>0</v>
      </c>
      <c r="AD39" s="70" t="str" cm="1">
        <f t="array" aca="1" ref="AD39" ca="1">IF(W39="","",INDIRECT(ADDRESS(ROW(),MATCH(W39,$1:$1,0))))</f>
        <v/>
      </c>
    </row>
    <row r="40" spans="1:30" s="43" customFormat="1" ht="10.199999999999999" customHeight="1" x14ac:dyDescent="0.45">
      <c r="A40" s="70"/>
      <c r="B40" s="70"/>
      <c r="C40" s="97"/>
      <c r="D40" s="90"/>
      <c r="E40" s="91" t="str">
        <f t="shared" ca="1" si="9"/>
        <v/>
      </c>
      <c r="F40" s="92" t="str">
        <f t="shared" ca="1" si="10"/>
        <v/>
      </c>
      <c r="G40" s="83"/>
      <c r="H40" s="93" t="str">
        <f>IF(G40="","",VLOOKUP(G40,競技csv!$F:$O,MATCH(H$2,競技csv!$1:$1,0)-MATCH("競技名",競技csv!$1:$1,0)+1,0))</f>
        <v/>
      </c>
      <c r="I40" s="93" t="str">
        <f>IF(G40="","",VLOOKUP(G40,競技csv!$F:$O,MATCH(I$2,競技csv!$1:$1,0)-MATCH("競技名",競技csv!$1:$1,0)+1,0))</f>
        <v/>
      </c>
      <c r="J40" s="94"/>
      <c r="K40" s="95"/>
      <c r="L40" s="96"/>
      <c r="M40" s="83"/>
      <c r="N40" s="93" t="str">
        <f>IF(M40="","",VLOOKUP(M40,競技csv!$F:$O,MATCH(N$2,競技csv!$1:$1,0)-MATCH("競技名",競技csv!$1:$1,0)+1,0))</f>
        <v/>
      </c>
      <c r="O40" s="93" t="str">
        <f>IF(M40="","",VLOOKUP(M40,競技csv!$F:$O,MATCH(O$2,競技csv!$1:$1,0)-MATCH("競技名",競技csv!$1:$1,0)+1,0))</f>
        <v/>
      </c>
      <c r="P40" s="94"/>
      <c r="Q40" s="95"/>
      <c r="R40" s="96"/>
      <c r="S40" s="98"/>
      <c r="T40" s="70" t="str">
        <f t="shared" si="15"/>
        <v/>
      </c>
      <c r="U40" s="89" t="str">
        <f t="shared" si="13"/>
        <v/>
      </c>
      <c r="V40" s="89" t="str">
        <f t="shared" si="13"/>
        <v/>
      </c>
      <c r="W40" s="70" t="str">
        <f t="shared" si="12"/>
        <v/>
      </c>
      <c r="X40" s="70">
        <f t="shared" si="16"/>
        <v>0</v>
      </c>
      <c r="Y40" s="70">
        <f t="shared" si="4"/>
        <v>0</v>
      </c>
      <c r="Z40" s="70">
        <f t="shared" si="5"/>
        <v>0</v>
      </c>
      <c r="AA40" s="70">
        <f t="shared" si="6"/>
        <v>0</v>
      </c>
      <c r="AB40" s="70">
        <f t="shared" si="7"/>
        <v>0</v>
      </c>
      <c r="AC40" s="70">
        <f t="shared" si="8"/>
        <v>0</v>
      </c>
      <c r="AD40" s="70" t="str" cm="1">
        <f t="array" aca="1" ref="AD40" ca="1">IF(W40="","",INDIRECT(ADDRESS(ROW(),MATCH(W40,$1:$1,0))))</f>
        <v/>
      </c>
    </row>
    <row r="41" spans="1:30" s="43" customFormat="1" ht="10.199999999999999" customHeight="1" x14ac:dyDescent="0.45">
      <c r="A41" s="70"/>
      <c r="B41" s="70"/>
      <c r="C41" s="97"/>
      <c r="D41" s="90"/>
      <c r="E41" s="91" t="str">
        <f t="shared" ca="1" si="9"/>
        <v/>
      </c>
      <c r="F41" s="92" t="str">
        <f t="shared" ca="1" si="10"/>
        <v/>
      </c>
      <c r="G41" s="83"/>
      <c r="H41" s="93" t="str">
        <f>IF(G41="","",VLOOKUP(G41,競技csv!$F:$O,MATCH(H$2,競技csv!$1:$1,0)-MATCH("競技名",競技csv!$1:$1,0)+1,0))</f>
        <v/>
      </c>
      <c r="I41" s="93" t="str">
        <f>IF(G41="","",VLOOKUP(G41,競技csv!$F:$O,MATCH(I$2,競技csv!$1:$1,0)-MATCH("競技名",競技csv!$1:$1,0)+1,0))</f>
        <v/>
      </c>
      <c r="J41" s="94"/>
      <c r="K41" s="95"/>
      <c r="L41" s="96"/>
      <c r="M41" s="83"/>
      <c r="N41" s="93" t="str">
        <f>IF(M41="","",VLOOKUP(M41,競技csv!$F:$O,MATCH(N$2,競技csv!$1:$1,0)-MATCH("競技名",競技csv!$1:$1,0)+1,0))</f>
        <v/>
      </c>
      <c r="O41" s="93" t="str">
        <f>IF(M41="","",VLOOKUP(M41,競技csv!$F:$O,MATCH(O$2,競技csv!$1:$1,0)-MATCH("競技名",競技csv!$1:$1,0)+1,0))</f>
        <v/>
      </c>
      <c r="P41" s="94"/>
      <c r="Q41" s="95"/>
      <c r="R41" s="96"/>
      <c r="S41" s="98"/>
      <c r="T41" s="70" t="str">
        <f t="shared" si="15"/>
        <v/>
      </c>
      <c r="U41" s="89" t="str">
        <f t="shared" si="13"/>
        <v/>
      </c>
      <c r="V41" s="89" t="str">
        <f t="shared" si="13"/>
        <v/>
      </c>
      <c r="W41" s="70" t="str">
        <f t="shared" si="12"/>
        <v/>
      </c>
      <c r="X41" s="70">
        <f t="shared" si="16"/>
        <v>0</v>
      </c>
      <c r="Y41" s="70">
        <f t="shared" si="4"/>
        <v>0</v>
      </c>
      <c r="Z41" s="70">
        <f t="shared" si="5"/>
        <v>0</v>
      </c>
      <c r="AA41" s="70">
        <f t="shared" si="6"/>
        <v>0</v>
      </c>
      <c r="AB41" s="70">
        <f t="shared" si="7"/>
        <v>0</v>
      </c>
      <c r="AC41" s="70">
        <f t="shared" si="8"/>
        <v>0</v>
      </c>
      <c r="AD41" s="70" t="str" cm="1">
        <f t="array" aca="1" ref="AD41" ca="1">IF(W41="","",INDIRECT(ADDRESS(ROW(),MATCH(W41,$1:$1,0))))</f>
        <v/>
      </c>
    </row>
    <row r="42" spans="1:30" s="43" customFormat="1" ht="10.199999999999999" customHeight="1" x14ac:dyDescent="0.45">
      <c r="A42" s="70"/>
      <c r="B42" s="70"/>
      <c r="C42" s="97"/>
      <c r="D42" s="90"/>
      <c r="E42" s="91" t="str">
        <f t="shared" ca="1" si="9"/>
        <v/>
      </c>
      <c r="F42" s="92" t="str">
        <f t="shared" ca="1" si="10"/>
        <v/>
      </c>
      <c r="G42" s="83"/>
      <c r="H42" s="93" t="str">
        <f>IF(G42="","",VLOOKUP(G42,競技csv!$F:$O,MATCH(H$2,競技csv!$1:$1,0)-MATCH("競技名",競技csv!$1:$1,0)+1,0))</f>
        <v/>
      </c>
      <c r="I42" s="93" t="str">
        <f>IF(G42="","",VLOOKUP(G42,競技csv!$F:$O,MATCH(I$2,競技csv!$1:$1,0)-MATCH("競技名",競技csv!$1:$1,0)+1,0))</f>
        <v/>
      </c>
      <c r="J42" s="94"/>
      <c r="K42" s="95"/>
      <c r="L42" s="96"/>
      <c r="M42" s="83"/>
      <c r="N42" s="93" t="str">
        <f>IF(M42="","",VLOOKUP(M42,競技csv!$F:$O,MATCH(N$2,競技csv!$1:$1,0)-MATCH("競技名",競技csv!$1:$1,0)+1,0))</f>
        <v/>
      </c>
      <c r="O42" s="93" t="str">
        <f>IF(M42="","",VLOOKUP(M42,競技csv!$F:$O,MATCH(O$2,競技csv!$1:$1,0)-MATCH("競技名",競技csv!$1:$1,0)+1,0))</f>
        <v/>
      </c>
      <c r="P42" s="94"/>
      <c r="Q42" s="95"/>
      <c r="R42" s="96"/>
      <c r="S42" s="98"/>
      <c r="T42" s="70" t="str">
        <f t="shared" si="15"/>
        <v/>
      </c>
      <c r="U42" s="89" t="str">
        <f t="shared" si="13"/>
        <v/>
      </c>
      <c r="V42" s="89" t="str">
        <f t="shared" si="13"/>
        <v/>
      </c>
      <c r="W42" s="70" t="str">
        <f t="shared" si="12"/>
        <v/>
      </c>
      <c r="X42" s="70">
        <f t="shared" si="16"/>
        <v>0</v>
      </c>
      <c r="Y42" s="70">
        <f t="shared" si="4"/>
        <v>0</v>
      </c>
      <c r="Z42" s="70">
        <f t="shared" si="5"/>
        <v>0</v>
      </c>
      <c r="AA42" s="70">
        <f t="shared" si="6"/>
        <v>0</v>
      </c>
      <c r="AB42" s="70">
        <f t="shared" si="7"/>
        <v>0</v>
      </c>
      <c r="AC42" s="70">
        <f t="shared" si="8"/>
        <v>0</v>
      </c>
      <c r="AD42" s="70" t="str" cm="1">
        <f t="array" aca="1" ref="AD42" ca="1">IF(W42="","",INDIRECT(ADDRESS(ROW(),MATCH(W42,$1:$1,0))))</f>
        <v/>
      </c>
    </row>
    <row r="43" spans="1:30" s="43" customFormat="1" ht="10.199999999999999" customHeight="1" x14ac:dyDescent="0.45">
      <c r="A43" s="70"/>
      <c r="B43" s="70"/>
      <c r="C43" s="97"/>
      <c r="D43" s="90"/>
      <c r="E43" s="91" t="str">
        <f t="shared" ca="1" si="9"/>
        <v/>
      </c>
      <c r="F43" s="92" t="str">
        <f t="shared" ca="1" si="10"/>
        <v/>
      </c>
      <c r="G43" s="83"/>
      <c r="H43" s="93" t="str">
        <f>IF(G43="","",VLOOKUP(G43,競技csv!$F:$O,MATCH(H$2,競技csv!$1:$1,0)-MATCH("競技名",競技csv!$1:$1,0)+1,0))</f>
        <v/>
      </c>
      <c r="I43" s="93" t="str">
        <f>IF(G43="","",VLOOKUP(G43,競技csv!$F:$O,MATCH(I$2,競技csv!$1:$1,0)-MATCH("競技名",競技csv!$1:$1,0)+1,0))</f>
        <v/>
      </c>
      <c r="J43" s="94"/>
      <c r="K43" s="95"/>
      <c r="L43" s="96"/>
      <c r="M43" s="83"/>
      <c r="N43" s="93" t="str">
        <f>IF(M43="","",VLOOKUP(M43,競技csv!$F:$O,MATCH(N$2,競技csv!$1:$1,0)-MATCH("競技名",競技csv!$1:$1,0)+1,0))</f>
        <v/>
      </c>
      <c r="O43" s="93" t="str">
        <f>IF(M43="","",VLOOKUP(M43,競技csv!$F:$O,MATCH(O$2,競技csv!$1:$1,0)-MATCH("競技名",競技csv!$1:$1,0)+1,0))</f>
        <v/>
      </c>
      <c r="P43" s="94"/>
      <c r="Q43" s="95"/>
      <c r="R43" s="96"/>
      <c r="S43" s="98"/>
      <c r="T43" s="70" t="str">
        <f t="shared" si="15"/>
        <v/>
      </c>
      <c r="U43" s="89" t="str">
        <f t="shared" ref="U43:V62" si="17">IF($S43="","",VLOOKUP($C43&amp;$S43,$P$65:$S$70,MATCH(U$2,$P$64:$S$64,0),0))</f>
        <v/>
      </c>
      <c r="V43" s="89" t="str">
        <f t="shared" si="17"/>
        <v/>
      </c>
      <c r="W43" s="70" t="str">
        <f t="shared" ref="W43:W61" si="18">IF(S43="","",C43&amp;S43)</f>
        <v/>
      </c>
      <c r="X43" s="70">
        <f t="shared" si="16"/>
        <v>0</v>
      </c>
      <c r="Y43" s="70">
        <f t="shared" si="4"/>
        <v>0</v>
      </c>
      <c r="Z43" s="70">
        <f t="shared" si="5"/>
        <v>0</v>
      </c>
      <c r="AA43" s="70">
        <f t="shared" si="6"/>
        <v>0</v>
      </c>
      <c r="AB43" s="70">
        <f t="shared" si="7"/>
        <v>0</v>
      </c>
      <c r="AC43" s="70">
        <f t="shared" si="8"/>
        <v>0</v>
      </c>
      <c r="AD43" s="70" t="str" cm="1">
        <f t="array" aca="1" ref="AD43" ca="1">IF(W43="","",INDIRECT(ADDRESS(ROW(),MATCH(W43,$1:$1,0))))</f>
        <v/>
      </c>
    </row>
    <row r="44" spans="1:30" s="43" customFormat="1" ht="10.199999999999999" customHeight="1" x14ac:dyDescent="0.45">
      <c r="A44" s="70"/>
      <c r="B44" s="70"/>
      <c r="C44" s="97"/>
      <c r="D44" s="90"/>
      <c r="E44" s="91" t="str">
        <f t="shared" ca="1" si="9"/>
        <v/>
      </c>
      <c r="F44" s="92" t="str">
        <f t="shared" ca="1" si="10"/>
        <v/>
      </c>
      <c r="G44" s="83"/>
      <c r="H44" s="93" t="str">
        <f>IF(G44="","",VLOOKUP(G44,競技csv!$F:$O,MATCH(H$2,競技csv!$1:$1,0)-MATCH("競技名",競技csv!$1:$1,0)+1,0))</f>
        <v/>
      </c>
      <c r="I44" s="93" t="str">
        <f>IF(G44="","",VLOOKUP(G44,競技csv!$F:$O,MATCH(I$2,競技csv!$1:$1,0)-MATCH("競技名",競技csv!$1:$1,0)+1,0))</f>
        <v/>
      </c>
      <c r="J44" s="94"/>
      <c r="K44" s="95"/>
      <c r="L44" s="96"/>
      <c r="M44" s="83"/>
      <c r="N44" s="93" t="str">
        <f>IF(M44="","",VLOOKUP(M44,競技csv!$F:$O,MATCH(N$2,競技csv!$1:$1,0)-MATCH("競技名",競技csv!$1:$1,0)+1,0))</f>
        <v/>
      </c>
      <c r="O44" s="93" t="str">
        <f>IF(M44="","",VLOOKUP(M44,競技csv!$F:$O,MATCH(O$2,競技csv!$1:$1,0)-MATCH("競技名",競技csv!$1:$1,0)+1,0))</f>
        <v/>
      </c>
      <c r="P44" s="94"/>
      <c r="Q44" s="95"/>
      <c r="R44" s="96"/>
      <c r="S44" s="98"/>
      <c r="T44" s="70" t="str">
        <f t="shared" si="15"/>
        <v/>
      </c>
      <c r="U44" s="89" t="str">
        <f t="shared" si="17"/>
        <v/>
      </c>
      <c r="V44" s="89" t="str">
        <f t="shared" si="17"/>
        <v/>
      </c>
      <c r="W44" s="70" t="str">
        <f t="shared" si="18"/>
        <v/>
      </c>
      <c r="X44" s="70">
        <f t="shared" si="16"/>
        <v>0</v>
      </c>
      <c r="Y44" s="70">
        <f t="shared" si="4"/>
        <v>0</v>
      </c>
      <c r="Z44" s="70">
        <f t="shared" si="5"/>
        <v>0</v>
      </c>
      <c r="AA44" s="70">
        <f t="shared" si="6"/>
        <v>0</v>
      </c>
      <c r="AB44" s="70">
        <f t="shared" si="7"/>
        <v>0</v>
      </c>
      <c r="AC44" s="70">
        <f t="shared" si="8"/>
        <v>0</v>
      </c>
      <c r="AD44" s="70" t="str" cm="1">
        <f t="array" aca="1" ref="AD44" ca="1">IF(W44="","",INDIRECT(ADDRESS(ROW(),MATCH(W44,$1:$1,0))))</f>
        <v/>
      </c>
    </row>
    <row r="45" spans="1:30" s="43" customFormat="1" ht="10.199999999999999" customHeight="1" x14ac:dyDescent="0.45">
      <c r="A45" s="70"/>
      <c r="B45" s="70"/>
      <c r="C45" s="97"/>
      <c r="D45" s="90"/>
      <c r="E45" s="91" t="str">
        <f t="shared" ca="1" si="9"/>
        <v/>
      </c>
      <c r="F45" s="92" t="str">
        <f t="shared" ca="1" si="10"/>
        <v/>
      </c>
      <c r="G45" s="83"/>
      <c r="H45" s="93" t="str">
        <f>IF(G45="","",VLOOKUP(G45,競技csv!$F:$O,MATCH(H$2,競技csv!$1:$1,0)-MATCH("競技名",競技csv!$1:$1,0)+1,0))</f>
        <v/>
      </c>
      <c r="I45" s="93" t="str">
        <f>IF(G45="","",VLOOKUP(G45,競技csv!$F:$O,MATCH(I$2,競技csv!$1:$1,0)-MATCH("競技名",競技csv!$1:$1,0)+1,0))</f>
        <v/>
      </c>
      <c r="J45" s="94"/>
      <c r="K45" s="95"/>
      <c r="L45" s="96"/>
      <c r="M45" s="83"/>
      <c r="N45" s="93" t="str">
        <f>IF(M45="","",VLOOKUP(M45,競技csv!$F:$O,MATCH(N$2,競技csv!$1:$1,0)-MATCH("競技名",競技csv!$1:$1,0)+1,0))</f>
        <v/>
      </c>
      <c r="O45" s="93" t="str">
        <f>IF(M45="","",VLOOKUP(M45,競技csv!$F:$O,MATCH(O$2,競技csv!$1:$1,0)-MATCH("競技名",競技csv!$1:$1,0)+1,0))</f>
        <v/>
      </c>
      <c r="P45" s="94"/>
      <c r="Q45" s="95"/>
      <c r="R45" s="96"/>
      <c r="S45" s="98"/>
      <c r="T45" s="70" t="str">
        <f t="shared" si="15"/>
        <v/>
      </c>
      <c r="U45" s="89" t="str">
        <f t="shared" si="17"/>
        <v/>
      </c>
      <c r="V45" s="89" t="str">
        <f t="shared" si="17"/>
        <v/>
      </c>
      <c r="W45" s="70" t="str">
        <f t="shared" si="18"/>
        <v/>
      </c>
      <c r="X45" s="70">
        <f t="shared" si="16"/>
        <v>0</v>
      </c>
      <c r="Y45" s="70">
        <f t="shared" si="4"/>
        <v>0</v>
      </c>
      <c r="Z45" s="70">
        <f t="shared" si="5"/>
        <v>0</v>
      </c>
      <c r="AA45" s="70">
        <f t="shared" si="6"/>
        <v>0</v>
      </c>
      <c r="AB45" s="70">
        <f t="shared" si="7"/>
        <v>0</v>
      </c>
      <c r="AC45" s="70">
        <f t="shared" si="8"/>
        <v>0</v>
      </c>
      <c r="AD45" s="70" t="str" cm="1">
        <f t="array" aca="1" ref="AD45" ca="1">IF(W45="","",INDIRECT(ADDRESS(ROW(),MATCH(W45,$1:$1,0))))</f>
        <v/>
      </c>
    </row>
    <row r="46" spans="1:30" s="43" customFormat="1" ht="10.199999999999999" customHeight="1" x14ac:dyDescent="0.45">
      <c r="A46" s="70"/>
      <c r="B46" s="70"/>
      <c r="C46" s="97"/>
      <c r="D46" s="90"/>
      <c r="E46" s="91" t="str">
        <f t="shared" ca="1" si="9"/>
        <v/>
      </c>
      <c r="F46" s="92" t="str">
        <f t="shared" ca="1" si="10"/>
        <v/>
      </c>
      <c r="G46" s="83"/>
      <c r="H46" s="93" t="str">
        <f>IF(G46="","",VLOOKUP(G46,競技csv!$F:$O,MATCH(H$2,競技csv!$1:$1,0)-MATCH("競技名",競技csv!$1:$1,0)+1,0))</f>
        <v/>
      </c>
      <c r="I46" s="93" t="str">
        <f>IF(G46="","",VLOOKUP(G46,競技csv!$F:$O,MATCH(I$2,競技csv!$1:$1,0)-MATCH("競技名",競技csv!$1:$1,0)+1,0))</f>
        <v/>
      </c>
      <c r="J46" s="94"/>
      <c r="K46" s="95"/>
      <c r="L46" s="96"/>
      <c r="M46" s="83"/>
      <c r="N46" s="93" t="str">
        <f>IF(M46="","",VLOOKUP(M46,競技csv!$F:$O,MATCH(N$2,競技csv!$1:$1,0)-MATCH("競技名",競技csv!$1:$1,0)+1,0))</f>
        <v/>
      </c>
      <c r="O46" s="93" t="str">
        <f>IF(M46="","",VLOOKUP(M46,競技csv!$F:$O,MATCH(O$2,競技csv!$1:$1,0)-MATCH("競技名",競技csv!$1:$1,0)+1,0))</f>
        <v/>
      </c>
      <c r="P46" s="94"/>
      <c r="Q46" s="95"/>
      <c r="R46" s="96"/>
      <c r="S46" s="98"/>
      <c r="T46" s="70" t="str">
        <f t="shared" si="15"/>
        <v/>
      </c>
      <c r="U46" s="89" t="str">
        <f t="shared" si="17"/>
        <v/>
      </c>
      <c r="V46" s="89" t="str">
        <f t="shared" si="17"/>
        <v/>
      </c>
      <c r="W46" s="70" t="str">
        <f t="shared" si="18"/>
        <v/>
      </c>
      <c r="X46" s="70">
        <f t="shared" si="16"/>
        <v>0</v>
      </c>
      <c r="Y46" s="70">
        <f t="shared" si="4"/>
        <v>0</v>
      </c>
      <c r="Z46" s="70">
        <f t="shared" si="5"/>
        <v>0</v>
      </c>
      <c r="AA46" s="70">
        <f t="shared" si="6"/>
        <v>0</v>
      </c>
      <c r="AB46" s="70">
        <f t="shared" si="7"/>
        <v>0</v>
      </c>
      <c r="AC46" s="70">
        <f t="shared" si="8"/>
        <v>0</v>
      </c>
      <c r="AD46" s="70" t="str" cm="1">
        <f t="array" aca="1" ref="AD46" ca="1">IF(W46="","",INDIRECT(ADDRESS(ROW(),MATCH(W46,$1:$1,0))))</f>
        <v/>
      </c>
    </row>
    <row r="47" spans="1:30" s="43" customFormat="1" ht="10.199999999999999" customHeight="1" x14ac:dyDescent="0.45">
      <c r="A47" s="70"/>
      <c r="B47" s="70"/>
      <c r="C47" s="97"/>
      <c r="D47" s="90"/>
      <c r="E47" s="91" t="str">
        <f t="shared" ca="1" si="9"/>
        <v/>
      </c>
      <c r="F47" s="92" t="str">
        <f t="shared" ca="1" si="10"/>
        <v/>
      </c>
      <c r="G47" s="83"/>
      <c r="H47" s="93" t="str">
        <f>IF(G47="","",VLOOKUP(G47,競技csv!$F:$O,MATCH(H$2,競技csv!$1:$1,0)-MATCH("競技名",競技csv!$1:$1,0)+1,0))</f>
        <v/>
      </c>
      <c r="I47" s="93" t="str">
        <f>IF(G47="","",VLOOKUP(G47,競技csv!$F:$O,MATCH(I$2,競技csv!$1:$1,0)-MATCH("競技名",競技csv!$1:$1,0)+1,0))</f>
        <v/>
      </c>
      <c r="J47" s="94"/>
      <c r="K47" s="95"/>
      <c r="L47" s="96"/>
      <c r="M47" s="83"/>
      <c r="N47" s="93" t="str">
        <f>IF(M47="","",VLOOKUP(M47,競技csv!$F:$O,MATCH(N$2,競技csv!$1:$1,0)-MATCH("競技名",競技csv!$1:$1,0)+1,0))</f>
        <v/>
      </c>
      <c r="O47" s="93" t="str">
        <f>IF(M47="","",VLOOKUP(M47,競技csv!$F:$O,MATCH(O$2,競技csv!$1:$1,0)-MATCH("競技名",競技csv!$1:$1,0)+1,0))</f>
        <v/>
      </c>
      <c r="P47" s="94"/>
      <c r="Q47" s="95"/>
      <c r="R47" s="96"/>
      <c r="S47" s="98"/>
      <c r="T47" s="70" t="str">
        <f t="shared" si="15"/>
        <v/>
      </c>
      <c r="U47" s="89" t="str">
        <f t="shared" si="17"/>
        <v/>
      </c>
      <c r="V47" s="89" t="str">
        <f t="shared" si="17"/>
        <v/>
      </c>
      <c r="W47" s="70" t="str">
        <f t="shared" si="18"/>
        <v/>
      </c>
      <c r="X47" s="70">
        <f t="shared" si="16"/>
        <v>0</v>
      </c>
      <c r="Y47" s="70">
        <f t="shared" si="4"/>
        <v>0</v>
      </c>
      <c r="Z47" s="70">
        <f t="shared" si="5"/>
        <v>0</v>
      </c>
      <c r="AA47" s="70">
        <f t="shared" si="6"/>
        <v>0</v>
      </c>
      <c r="AB47" s="70">
        <f t="shared" si="7"/>
        <v>0</v>
      </c>
      <c r="AC47" s="70">
        <f t="shared" si="8"/>
        <v>0</v>
      </c>
      <c r="AD47" s="70" t="str" cm="1">
        <f t="array" aca="1" ref="AD47" ca="1">IF(W47="","",INDIRECT(ADDRESS(ROW(),MATCH(W47,$1:$1,0))))</f>
        <v/>
      </c>
    </row>
    <row r="48" spans="1:30" s="43" customFormat="1" ht="10.199999999999999" customHeight="1" x14ac:dyDescent="0.45">
      <c r="A48" s="70"/>
      <c r="B48" s="70"/>
      <c r="C48" s="97"/>
      <c r="D48" s="90"/>
      <c r="E48" s="91" t="str">
        <f t="shared" ca="1" si="9"/>
        <v/>
      </c>
      <c r="F48" s="92" t="str">
        <f t="shared" ca="1" si="10"/>
        <v/>
      </c>
      <c r="G48" s="83"/>
      <c r="H48" s="93" t="str">
        <f>IF(G48="","",VLOOKUP(G48,競技csv!$F:$O,MATCH(H$2,競技csv!$1:$1,0)-MATCH("競技名",競技csv!$1:$1,0)+1,0))</f>
        <v/>
      </c>
      <c r="I48" s="93" t="str">
        <f>IF(G48="","",VLOOKUP(G48,競技csv!$F:$O,MATCH(I$2,競技csv!$1:$1,0)-MATCH("競技名",競技csv!$1:$1,0)+1,0))</f>
        <v/>
      </c>
      <c r="J48" s="94"/>
      <c r="K48" s="95"/>
      <c r="L48" s="96"/>
      <c r="M48" s="83"/>
      <c r="N48" s="93" t="str">
        <f>IF(M48="","",VLOOKUP(M48,競技csv!$F:$O,MATCH(N$2,競技csv!$1:$1,0)-MATCH("競技名",競技csv!$1:$1,0)+1,0))</f>
        <v/>
      </c>
      <c r="O48" s="93" t="str">
        <f>IF(M48="","",VLOOKUP(M48,競技csv!$F:$O,MATCH(O$2,競技csv!$1:$1,0)-MATCH("競技名",競技csv!$1:$1,0)+1,0))</f>
        <v/>
      </c>
      <c r="P48" s="94"/>
      <c r="Q48" s="95"/>
      <c r="R48" s="96"/>
      <c r="S48" s="98"/>
      <c r="T48" s="70" t="str">
        <f t="shared" si="15"/>
        <v/>
      </c>
      <c r="U48" s="89" t="str">
        <f t="shared" si="17"/>
        <v/>
      </c>
      <c r="V48" s="89" t="str">
        <f t="shared" si="17"/>
        <v/>
      </c>
      <c r="W48" s="70" t="str">
        <f t="shared" si="18"/>
        <v/>
      </c>
      <c r="X48" s="70">
        <f t="shared" ref="X48:AC48" si="19">IF($W48=X$1,X47+1,X47)</f>
        <v>0</v>
      </c>
      <c r="Y48" s="70">
        <f t="shared" si="19"/>
        <v>0</v>
      </c>
      <c r="Z48" s="70">
        <f t="shared" si="19"/>
        <v>0</v>
      </c>
      <c r="AA48" s="70">
        <f t="shared" si="19"/>
        <v>0</v>
      </c>
      <c r="AB48" s="70">
        <f t="shared" si="19"/>
        <v>0</v>
      </c>
      <c r="AC48" s="70">
        <f t="shared" si="19"/>
        <v>0</v>
      </c>
      <c r="AD48" s="70" t="str" cm="1">
        <f t="array" aca="1" ref="AD48" ca="1">IF(W48="","",INDIRECT(ADDRESS(ROW(),MATCH(W48,$1:$1,0))))</f>
        <v/>
      </c>
    </row>
    <row r="49" spans="1:30" s="43" customFormat="1" ht="10.199999999999999" customHeight="1" x14ac:dyDescent="0.45">
      <c r="A49" s="70"/>
      <c r="B49" s="70"/>
      <c r="C49" s="97"/>
      <c r="D49" s="90"/>
      <c r="E49" s="91" t="str">
        <f t="shared" ca="1" si="9"/>
        <v/>
      </c>
      <c r="F49" s="92" t="str">
        <f t="shared" ca="1" si="10"/>
        <v/>
      </c>
      <c r="G49" s="83"/>
      <c r="H49" s="93" t="str">
        <f>IF(G49="","",VLOOKUP(G49,競技csv!$F:$O,MATCH(H$2,競技csv!$1:$1,0)-MATCH("競技名",競技csv!$1:$1,0)+1,0))</f>
        <v/>
      </c>
      <c r="I49" s="93" t="str">
        <f>IF(G49="","",VLOOKUP(G49,競技csv!$F:$O,MATCH(I$2,競技csv!$1:$1,0)-MATCH("競技名",競技csv!$1:$1,0)+1,0))</f>
        <v/>
      </c>
      <c r="J49" s="94"/>
      <c r="K49" s="95"/>
      <c r="L49" s="96"/>
      <c r="M49" s="83"/>
      <c r="N49" s="93" t="str">
        <f>IF(M49="","",VLOOKUP(M49,競技csv!$F:$O,MATCH(N$2,競技csv!$1:$1,0)-MATCH("競技名",競技csv!$1:$1,0)+1,0))</f>
        <v/>
      </c>
      <c r="O49" s="93" t="str">
        <f>IF(M49="","",VLOOKUP(M49,競技csv!$F:$O,MATCH(O$2,競技csv!$1:$1,0)-MATCH("競技名",競技csv!$1:$1,0)+1,0))</f>
        <v/>
      </c>
      <c r="P49" s="94"/>
      <c r="Q49" s="95"/>
      <c r="R49" s="96"/>
      <c r="S49" s="98"/>
      <c r="T49" s="70" t="str">
        <f t="shared" si="15"/>
        <v/>
      </c>
      <c r="U49" s="89" t="str">
        <f t="shared" si="17"/>
        <v/>
      </c>
      <c r="V49" s="89" t="str">
        <f t="shared" si="17"/>
        <v/>
      </c>
      <c r="W49" s="70" t="str">
        <f t="shared" si="18"/>
        <v/>
      </c>
      <c r="X49" s="70">
        <f t="shared" si="16"/>
        <v>0</v>
      </c>
      <c r="Y49" s="70">
        <f t="shared" si="4"/>
        <v>0</v>
      </c>
      <c r="Z49" s="70">
        <f t="shared" si="5"/>
        <v>0</v>
      </c>
      <c r="AA49" s="70">
        <f t="shared" si="6"/>
        <v>0</v>
      </c>
      <c r="AB49" s="70">
        <f t="shared" si="7"/>
        <v>0</v>
      </c>
      <c r="AC49" s="70">
        <f t="shared" si="8"/>
        <v>0</v>
      </c>
      <c r="AD49" s="70" t="str" cm="1">
        <f t="array" aca="1" ref="AD49" ca="1">IF(W49="","",INDIRECT(ADDRESS(ROW(),MATCH(W49,$1:$1,0))))</f>
        <v/>
      </c>
    </row>
    <row r="50" spans="1:30" s="43" customFormat="1" ht="10.199999999999999" customHeight="1" x14ac:dyDescent="0.45">
      <c r="A50" s="70"/>
      <c r="B50" s="70"/>
      <c r="C50" s="97"/>
      <c r="D50" s="90"/>
      <c r="E50" s="91" t="str">
        <f t="shared" ca="1" si="9"/>
        <v/>
      </c>
      <c r="F50" s="92" t="str">
        <f t="shared" ca="1" si="10"/>
        <v/>
      </c>
      <c r="G50" s="83"/>
      <c r="H50" s="93" t="str">
        <f>IF(G50="","",VLOOKUP(G50,競技csv!$F:$O,MATCH(H$2,競技csv!$1:$1,0)-MATCH("競技名",競技csv!$1:$1,0)+1,0))</f>
        <v/>
      </c>
      <c r="I50" s="93" t="str">
        <f>IF(G50="","",VLOOKUP(G50,競技csv!$F:$O,MATCH(I$2,競技csv!$1:$1,0)-MATCH("競技名",競技csv!$1:$1,0)+1,0))</f>
        <v/>
      </c>
      <c r="J50" s="94"/>
      <c r="K50" s="95"/>
      <c r="L50" s="96"/>
      <c r="M50" s="83"/>
      <c r="N50" s="93" t="str">
        <f>IF(M50="","",VLOOKUP(M50,競技csv!$F:$O,MATCH(N$2,競技csv!$1:$1,0)-MATCH("競技名",競技csv!$1:$1,0)+1,0))</f>
        <v/>
      </c>
      <c r="O50" s="93" t="str">
        <f>IF(M50="","",VLOOKUP(M50,競技csv!$F:$O,MATCH(O$2,競技csv!$1:$1,0)-MATCH("競技名",競技csv!$1:$1,0)+1,0))</f>
        <v/>
      </c>
      <c r="P50" s="94"/>
      <c r="Q50" s="95"/>
      <c r="R50" s="96"/>
      <c r="S50" s="98"/>
      <c r="T50" s="70" t="str">
        <f t="shared" si="15"/>
        <v/>
      </c>
      <c r="U50" s="89" t="str">
        <f t="shared" si="17"/>
        <v/>
      </c>
      <c r="V50" s="89" t="str">
        <f t="shared" si="17"/>
        <v/>
      </c>
      <c r="W50" s="70" t="str">
        <f t="shared" si="18"/>
        <v/>
      </c>
      <c r="X50" s="70">
        <f t="shared" si="16"/>
        <v>0</v>
      </c>
      <c r="Y50" s="70">
        <f t="shared" si="4"/>
        <v>0</v>
      </c>
      <c r="Z50" s="70">
        <f t="shared" si="5"/>
        <v>0</v>
      </c>
      <c r="AA50" s="70">
        <f t="shared" si="6"/>
        <v>0</v>
      </c>
      <c r="AB50" s="70">
        <f t="shared" si="7"/>
        <v>0</v>
      </c>
      <c r="AC50" s="70">
        <f t="shared" si="8"/>
        <v>0</v>
      </c>
      <c r="AD50" s="70" t="str" cm="1">
        <f t="array" aca="1" ref="AD50" ca="1">IF(W50="","",INDIRECT(ADDRESS(ROW(),MATCH(W50,$1:$1,0))))</f>
        <v/>
      </c>
    </row>
    <row r="51" spans="1:30" s="43" customFormat="1" ht="10.199999999999999" customHeight="1" x14ac:dyDescent="0.45">
      <c r="A51" s="70"/>
      <c r="B51" s="70"/>
      <c r="C51" s="97"/>
      <c r="D51" s="90"/>
      <c r="E51" s="91" t="str">
        <f t="shared" ca="1" si="9"/>
        <v/>
      </c>
      <c r="F51" s="92" t="str">
        <f t="shared" ca="1" si="10"/>
        <v/>
      </c>
      <c r="G51" s="83"/>
      <c r="H51" s="93" t="str">
        <f>IF(G51="","",VLOOKUP(G51,競技csv!$F:$O,MATCH(H$2,競技csv!$1:$1,0)-MATCH("競技名",競技csv!$1:$1,0)+1,0))</f>
        <v/>
      </c>
      <c r="I51" s="93" t="str">
        <f>IF(G51="","",VLOOKUP(G51,競技csv!$F:$O,MATCH(I$2,競技csv!$1:$1,0)-MATCH("競技名",競技csv!$1:$1,0)+1,0))</f>
        <v/>
      </c>
      <c r="J51" s="94"/>
      <c r="K51" s="95"/>
      <c r="L51" s="96"/>
      <c r="M51" s="83"/>
      <c r="N51" s="93" t="str">
        <f>IF(M51="","",VLOOKUP(M51,競技csv!$F:$O,MATCH(N$2,競技csv!$1:$1,0)-MATCH("競技名",競技csv!$1:$1,0)+1,0))</f>
        <v/>
      </c>
      <c r="O51" s="93" t="str">
        <f>IF(M51="","",VLOOKUP(M51,競技csv!$F:$O,MATCH(O$2,競技csv!$1:$1,0)-MATCH("競技名",競技csv!$1:$1,0)+1,0))</f>
        <v/>
      </c>
      <c r="P51" s="94"/>
      <c r="Q51" s="95"/>
      <c r="R51" s="96"/>
      <c r="S51" s="98"/>
      <c r="T51" s="70" t="str">
        <f t="shared" si="15"/>
        <v/>
      </c>
      <c r="U51" s="89" t="str">
        <f t="shared" si="17"/>
        <v/>
      </c>
      <c r="V51" s="89" t="str">
        <f t="shared" si="17"/>
        <v/>
      </c>
      <c r="W51" s="70" t="str">
        <f t="shared" si="18"/>
        <v/>
      </c>
      <c r="X51" s="70">
        <f t="shared" si="16"/>
        <v>0</v>
      </c>
      <c r="Y51" s="70">
        <f t="shared" si="4"/>
        <v>0</v>
      </c>
      <c r="Z51" s="70">
        <f t="shared" si="5"/>
        <v>0</v>
      </c>
      <c r="AA51" s="70">
        <f t="shared" si="6"/>
        <v>0</v>
      </c>
      <c r="AB51" s="70">
        <f t="shared" si="7"/>
        <v>0</v>
      </c>
      <c r="AC51" s="70">
        <f t="shared" si="8"/>
        <v>0</v>
      </c>
      <c r="AD51" s="70" t="str" cm="1">
        <f t="array" aca="1" ref="AD51" ca="1">IF(W51="","",INDIRECT(ADDRESS(ROW(),MATCH(W51,$1:$1,0))))</f>
        <v/>
      </c>
    </row>
    <row r="52" spans="1:30" s="43" customFormat="1" ht="10.199999999999999" customHeight="1" x14ac:dyDescent="0.45">
      <c r="A52" s="70"/>
      <c r="B52" s="70"/>
      <c r="C52" s="97"/>
      <c r="D52" s="90"/>
      <c r="E52" s="91" t="str">
        <f t="shared" ca="1" si="9"/>
        <v/>
      </c>
      <c r="F52" s="92" t="str">
        <f t="shared" ca="1" si="10"/>
        <v/>
      </c>
      <c r="G52" s="83"/>
      <c r="H52" s="93" t="str">
        <f>IF(G52="","",VLOOKUP(G52,競技csv!$F:$O,MATCH(H$2,競技csv!$1:$1,0)-MATCH("競技名",競技csv!$1:$1,0)+1,0))</f>
        <v/>
      </c>
      <c r="I52" s="93" t="str">
        <f>IF(G52="","",VLOOKUP(G52,競技csv!$F:$O,MATCH(I$2,競技csv!$1:$1,0)-MATCH("競技名",競技csv!$1:$1,0)+1,0))</f>
        <v/>
      </c>
      <c r="J52" s="94"/>
      <c r="K52" s="95"/>
      <c r="L52" s="96"/>
      <c r="M52" s="83"/>
      <c r="N52" s="93" t="str">
        <f>IF(M52="","",VLOOKUP(M52,競技csv!$F:$O,MATCH(N$2,競技csv!$1:$1,0)-MATCH("競技名",競技csv!$1:$1,0)+1,0))</f>
        <v/>
      </c>
      <c r="O52" s="93" t="str">
        <f>IF(M52="","",VLOOKUP(M52,競技csv!$F:$O,MATCH(O$2,競技csv!$1:$1,0)-MATCH("競技名",競技csv!$1:$1,0)+1,0))</f>
        <v/>
      </c>
      <c r="P52" s="94"/>
      <c r="Q52" s="95"/>
      <c r="R52" s="96"/>
      <c r="S52" s="98"/>
      <c r="T52" s="70" t="str">
        <f t="shared" si="15"/>
        <v/>
      </c>
      <c r="U52" s="89" t="str">
        <f t="shared" si="17"/>
        <v/>
      </c>
      <c r="V52" s="89" t="str">
        <f t="shared" si="17"/>
        <v/>
      </c>
      <c r="W52" s="70" t="str">
        <f t="shared" si="18"/>
        <v/>
      </c>
      <c r="X52" s="70">
        <f t="shared" si="16"/>
        <v>0</v>
      </c>
      <c r="Y52" s="70">
        <f t="shared" si="4"/>
        <v>0</v>
      </c>
      <c r="Z52" s="70">
        <f t="shared" si="5"/>
        <v>0</v>
      </c>
      <c r="AA52" s="70">
        <f t="shared" si="6"/>
        <v>0</v>
      </c>
      <c r="AB52" s="70">
        <f t="shared" si="7"/>
        <v>0</v>
      </c>
      <c r="AC52" s="70">
        <f t="shared" si="8"/>
        <v>0</v>
      </c>
      <c r="AD52" s="70" t="str" cm="1">
        <f t="array" aca="1" ref="AD52" ca="1">IF(W52="","",INDIRECT(ADDRESS(ROW(),MATCH(W52,$1:$1,0))))</f>
        <v/>
      </c>
    </row>
    <row r="53" spans="1:30" s="43" customFormat="1" ht="10.199999999999999" customHeight="1" x14ac:dyDescent="0.45">
      <c r="A53" s="70"/>
      <c r="B53" s="70"/>
      <c r="C53" s="97"/>
      <c r="D53" s="90"/>
      <c r="E53" s="91" t="str">
        <f t="shared" ca="1" si="9"/>
        <v/>
      </c>
      <c r="F53" s="92" t="str">
        <f t="shared" ca="1" si="10"/>
        <v/>
      </c>
      <c r="G53" s="83"/>
      <c r="H53" s="93" t="str">
        <f>IF(G53="","",VLOOKUP(G53,競技csv!$F:$O,MATCH(H$2,競技csv!$1:$1,0)-MATCH("競技名",競技csv!$1:$1,0)+1,0))</f>
        <v/>
      </c>
      <c r="I53" s="93" t="str">
        <f>IF(G53="","",VLOOKUP(G53,競技csv!$F:$O,MATCH(I$2,競技csv!$1:$1,0)-MATCH("競技名",競技csv!$1:$1,0)+1,0))</f>
        <v/>
      </c>
      <c r="J53" s="94"/>
      <c r="K53" s="95"/>
      <c r="L53" s="96"/>
      <c r="M53" s="83"/>
      <c r="N53" s="93" t="str">
        <f>IF(M53="","",VLOOKUP(M53,競技csv!$F:$O,MATCH(N$2,競技csv!$1:$1,0)-MATCH("競技名",競技csv!$1:$1,0)+1,0))</f>
        <v/>
      </c>
      <c r="O53" s="93" t="str">
        <f>IF(M53="","",VLOOKUP(M53,競技csv!$F:$O,MATCH(O$2,競技csv!$1:$1,0)-MATCH("競技名",競技csv!$1:$1,0)+1,0))</f>
        <v/>
      </c>
      <c r="P53" s="94"/>
      <c r="Q53" s="95"/>
      <c r="R53" s="96"/>
      <c r="S53" s="98"/>
      <c r="T53" s="70" t="str">
        <f t="shared" si="15"/>
        <v/>
      </c>
      <c r="U53" s="89" t="str">
        <f t="shared" si="17"/>
        <v/>
      </c>
      <c r="V53" s="89" t="str">
        <f t="shared" si="17"/>
        <v/>
      </c>
      <c r="W53" s="70" t="str">
        <f t="shared" si="18"/>
        <v/>
      </c>
      <c r="X53" s="70">
        <f t="shared" si="16"/>
        <v>0</v>
      </c>
      <c r="Y53" s="70">
        <f t="shared" si="4"/>
        <v>0</v>
      </c>
      <c r="Z53" s="70">
        <f t="shared" si="5"/>
        <v>0</v>
      </c>
      <c r="AA53" s="70">
        <f t="shared" si="6"/>
        <v>0</v>
      </c>
      <c r="AB53" s="70">
        <f t="shared" si="7"/>
        <v>0</v>
      </c>
      <c r="AC53" s="70">
        <f t="shared" si="8"/>
        <v>0</v>
      </c>
      <c r="AD53" s="70" t="str" cm="1">
        <f t="array" aca="1" ref="AD53" ca="1">IF(W53="","",INDIRECT(ADDRESS(ROW(),MATCH(W53,$1:$1,0))))</f>
        <v/>
      </c>
    </row>
    <row r="54" spans="1:30" s="43" customFormat="1" ht="10.199999999999999" customHeight="1" x14ac:dyDescent="0.45">
      <c r="A54" s="70"/>
      <c r="B54" s="70"/>
      <c r="C54" s="97"/>
      <c r="D54" s="90"/>
      <c r="E54" s="91" t="str">
        <f t="shared" ca="1" si="9"/>
        <v/>
      </c>
      <c r="F54" s="92" t="str">
        <f t="shared" ca="1" si="10"/>
        <v/>
      </c>
      <c r="G54" s="83"/>
      <c r="H54" s="93" t="str">
        <f>IF(G54="","",VLOOKUP(G54,競技csv!$F:$O,MATCH(H$2,競技csv!$1:$1,0)-MATCH("競技名",競技csv!$1:$1,0)+1,0))</f>
        <v/>
      </c>
      <c r="I54" s="93" t="str">
        <f>IF(G54="","",VLOOKUP(G54,競技csv!$F:$O,MATCH(I$2,競技csv!$1:$1,0)-MATCH("競技名",競技csv!$1:$1,0)+1,0))</f>
        <v/>
      </c>
      <c r="J54" s="94"/>
      <c r="K54" s="95"/>
      <c r="L54" s="96"/>
      <c r="M54" s="83"/>
      <c r="N54" s="93" t="str">
        <f>IF(M54="","",VLOOKUP(M54,競技csv!$F:$O,MATCH(N$2,競技csv!$1:$1,0)-MATCH("競技名",競技csv!$1:$1,0)+1,0))</f>
        <v/>
      </c>
      <c r="O54" s="93" t="str">
        <f>IF(M54="","",VLOOKUP(M54,競技csv!$F:$O,MATCH(O$2,競技csv!$1:$1,0)-MATCH("競技名",競技csv!$1:$1,0)+1,0))</f>
        <v/>
      </c>
      <c r="P54" s="94"/>
      <c r="Q54" s="95"/>
      <c r="R54" s="96"/>
      <c r="S54" s="98"/>
      <c r="T54" s="70" t="str">
        <f t="shared" si="15"/>
        <v/>
      </c>
      <c r="U54" s="89" t="str">
        <f t="shared" si="17"/>
        <v/>
      </c>
      <c r="V54" s="89" t="str">
        <f t="shared" si="17"/>
        <v/>
      </c>
      <c r="W54" s="70" t="str">
        <f t="shared" ref="W54:W60" si="20">IF(S54="","",C54&amp;S54)</f>
        <v/>
      </c>
      <c r="X54" s="70">
        <f t="shared" si="16"/>
        <v>0</v>
      </c>
      <c r="Y54" s="70">
        <f t="shared" si="4"/>
        <v>0</v>
      </c>
      <c r="Z54" s="70">
        <f t="shared" si="5"/>
        <v>0</v>
      </c>
      <c r="AA54" s="70">
        <f t="shared" si="6"/>
        <v>0</v>
      </c>
      <c r="AB54" s="70">
        <f t="shared" si="7"/>
        <v>0</v>
      </c>
      <c r="AC54" s="70">
        <f t="shared" si="8"/>
        <v>0</v>
      </c>
      <c r="AD54" s="70" t="str" cm="1">
        <f t="array" aca="1" ref="AD54" ca="1">IF(W54="","",INDIRECT(ADDRESS(ROW(),MATCH(W54,$1:$1,0))))</f>
        <v/>
      </c>
    </row>
    <row r="55" spans="1:30" s="43" customFormat="1" ht="10.199999999999999" customHeight="1" x14ac:dyDescent="0.45">
      <c r="A55" s="70"/>
      <c r="B55" s="70"/>
      <c r="C55" s="97"/>
      <c r="D55" s="90"/>
      <c r="E55" s="91" t="str">
        <f t="shared" ca="1" si="9"/>
        <v/>
      </c>
      <c r="F55" s="92" t="str">
        <f t="shared" ca="1" si="10"/>
        <v/>
      </c>
      <c r="G55" s="83"/>
      <c r="H55" s="93" t="str">
        <f>IF(G55="","",VLOOKUP(G55,競技csv!$F:$O,MATCH(H$2,競技csv!$1:$1,0)-MATCH("競技名",競技csv!$1:$1,0)+1,0))</f>
        <v/>
      </c>
      <c r="I55" s="93" t="str">
        <f>IF(G55="","",VLOOKUP(G55,競技csv!$F:$O,MATCH(I$2,競技csv!$1:$1,0)-MATCH("競技名",競技csv!$1:$1,0)+1,0))</f>
        <v/>
      </c>
      <c r="J55" s="94"/>
      <c r="K55" s="95"/>
      <c r="L55" s="96"/>
      <c r="M55" s="83"/>
      <c r="N55" s="93" t="str">
        <f>IF(M55="","",VLOOKUP(M55,競技csv!$F:$O,MATCH(N$2,競技csv!$1:$1,0)-MATCH("競技名",競技csv!$1:$1,0)+1,0))</f>
        <v/>
      </c>
      <c r="O55" s="93" t="str">
        <f>IF(M55="","",VLOOKUP(M55,競技csv!$F:$O,MATCH(O$2,競技csv!$1:$1,0)-MATCH("競技名",競技csv!$1:$1,0)+1,0))</f>
        <v/>
      </c>
      <c r="P55" s="94"/>
      <c r="Q55" s="95"/>
      <c r="R55" s="96"/>
      <c r="S55" s="98"/>
      <c r="T55" s="70" t="str">
        <f t="shared" si="15"/>
        <v/>
      </c>
      <c r="U55" s="89" t="str">
        <f t="shared" si="17"/>
        <v/>
      </c>
      <c r="V55" s="89" t="str">
        <f t="shared" si="17"/>
        <v/>
      </c>
      <c r="W55" s="70" t="str">
        <f t="shared" si="20"/>
        <v/>
      </c>
      <c r="X55" s="70">
        <f t="shared" si="16"/>
        <v>0</v>
      </c>
      <c r="Y55" s="70">
        <f t="shared" si="4"/>
        <v>0</v>
      </c>
      <c r="Z55" s="70">
        <f t="shared" si="5"/>
        <v>0</v>
      </c>
      <c r="AA55" s="70">
        <f t="shared" si="6"/>
        <v>0</v>
      </c>
      <c r="AB55" s="70">
        <f t="shared" si="7"/>
        <v>0</v>
      </c>
      <c r="AC55" s="70">
        <f t="shared" si="8"/>
        <v>0</v>
      </c>
      <c r="AD55" s="70" t="str" cm="1">
        <f t="array" aca="1" ref="AD55" ca="1">IF(W55="","",INDIRECT(ADDRESS(ROW(),MATCH(W55,$1:$1,0))))</f>
        <v/>
      </c>
    </row>
    <row r="56" spans="1:30" s="43" customFormat="1" ht="10.199999999999999" customHeight="1" x14ac:dyDescent="0.45">
      <c r="A56" s="70"/>
      <c r="B56" s="70"/>
      <c r="C56" s="97"/>
      <c r="D56" s="90"/>
      <c r="E56" s="91" t="str">
        <f t="shared" ca="1" si="9"/>
        <v/>
      </c>
      <c r="F56" s="92" t="str">
        <f t="shared" ca="1" si="10"/>
        <v/>
      </c>
      <c r="G56" s="83"/>
      <c r="H56" s="93" t="str">
        <f>IF(G56="","",VLOOKUP(G56,競技csv!$F:$O,MATCH(H$2,競技csv!$1:$1,0)-MATCH("競技名",競技csv!$1:$1,0)+1,0))</f>
        <v/>
      </c>
      <c r="I56" s="93" t="str">
        <f>IF(G56="","",VLOOKUP(G56,競技csv!$F:$O,MATCH(I$2,競技csv!$1:$1,0)-MATCH("競技名",競技csv!$1:$1,0)+1,0))</f>
        <v/>
      </c>
      <c r="J56" s="94"/>
      <c r="K56" s="95"/>
      <c r="L56" s="96"/>
      <c r="M56" s="83"/>
      <c r="N56" s="93" t="str">
        <f>IF(M56="","",VLOOKUP(M56,競技csv!$F:$O,MATCH(N$2,競技csv!$1:$1,0)-MATCH("競技名",競技csv!$1:$1,0)+1,0))</f>
        <v/>
      </c>
      <c r="O56" s="93" t="str">
        <f>IF(M56="","",VLOOKUP(M56,競技csv!$F:$O,MATCH(O$2,競技csv!$1:$1,0)-MATCH("競技名",競技csv!$1:$1,0)+1,0))</f>
        <v/>
      </c>
      <c r="P56" s="94"/>
      <c r="Q56" s="95"/>
      <c r="R56" s="96"/>
      <c r="S56" s="98"/>
      <c r="T56" s="70" t="str">
        <f t="shared" si="15"/>
        <v/>
      </c>
      <c r="U56" s="89" t="str">
        <f t="shared" si="17"/>
        <v/>
      </c>
      <c r="V56" s="89" t="str">
        <f t="shared" si="17"/>
        <v/>
      </c>
      <c r="W56" s="70" t="str">
        <f t="shared" si="20"/>
        <v/>
      </c>
      <c r="X56" s="70">
        <f t="shared" si="16"/>
        <v>0</v>
      </c>
      <c r="Y56" s="70">
        <f t="shared" si="4"/>
        <v>0</v>
      </c>
      <c r="Z56" s="70">
        <f t="shared" si="5"/>
        <v>0</v>
      </c>
      <c r="AA56" s="70">
        <f t="shared" si="6"/>
        <v>0</v>
      </c>
      <c r="AB56" s="70">
        <f t="shared" si="7"/>
        <v>0</v>
      </c>
      <c r="AC56" s="70">
        <f t="shared" si="8"/>
        <v>0</v>
      </c>
      <c r="AD56" s="70" t="str" cm="1">
        <f t="array" aca="1" ref="AD56" ca="1">IF(W56="","",INDIRECT(ADDRESS(ROW(),MATCH(W56,$1:$1,0))))</f>
        <v/>
      </c>
    </row>
    <row r="57" spans="1:30" s="43" customFormat="1" ht="10.199999999999999" customHeight="1" x14ac:dyDescent="0.45">
      <c r="A57" s="70"/>
      <c r="B57" s="70"/>
      <c r="C57" s="97"/>
      <c r="D57" s="90"/>
      <c r="E57" s="91" t="str">
        <f t="shared" ca="1" si="9"/>
        <v/>
      </c>
      <c r="F57" s="92" t="str">
        <f t="shared" ca="1" si="10"/>
        <v/>
      </c>
      <c r="G57" s="83"/>
      <c r="H57" s="93" t="str">
        <f>IF(G57="","",VLOOKUP(G57,競技csv!$F:$O,MATCH(H$2,競技csv!$1:$1,0)-MATCH("競技名",競技csv!$1:$1,0)+1,0))</f>
        <v/>
      </c>
      <c r="I57" s="93" t="str">
        <f>IF(G57="","",VLOOKUP(G57,競技csv!$F:$O,MATCH(I$2,競技csv!$1:$1,0)-MATCH("競技名",競技csv!$1:$1,0)+1,0))</f>
        <v/>
      </c>
      <c r="J57" s="94"/>
      <c r="K57" s="95"/>
      <c r="L57" s="96"/>
      <c r="M57" s="83"/>
      <c r="N57" s="93" t="str">
        <f>IF(M57="","",VLOOKUP(M57,競技csv!$F:$O,MATCH(N$2,競技csv!$1:$1,0)-MATCH("競技名",競技csv!$1:$1,0)+1,0))</f>
        <v/>
      </c>
      <c r="O57" s="93" t="str">
        <f>IF(M57="","",VLOOKUP(M57,競技csv!$F:$O,MATCH(O$2,競技csv!$1:$1,0)-MATCH("競技名",競技csv!$1:$1,0)+1,0))</f>
        <v/>
      </c>
      <c r="P57" s="94"/>
      <c r="Q57" s="95"/>
      <c r="R57" s="96"/>
      <c r="S57" s="98"/>
      <c r="T57" s="70" t="str">
        <f t="shared" si="15"/>
        <v/>
      </c>
      <c r="U57" s="89" t="str">
        <f t="shared" si="17"/>
        <v/>
      </c>
      <c r="V57" s="89" t="str">
        <f t="shared" si="17"/>
        <v/>
      </c>
      <c r="W57" s="70" t="str">
        <f t="shared" si="20"/>
        <v/>
      </c>
      <c r="X57" s="70">
        <f t="shared" si="16"/>
        <v>0</v>
      </c>
      <c r="Y57" s="70">
        <f t="shared" si="4"/>
        <v>0</v>
      </c>
      <c r="Z57" s="70">
        <f t="shared" si="5"/>
        <v>0</v>
      </c>
      <c r="AA57" s="70">
        <f t="shared" si="6"/>
        <v>0</v>
      </c>
      <c r="AB57" s="70">
        <f t="shared" si="7"/>
        <v>0</v>
      </c>
      <c r="AC57" s="70">
        <f t="shared" si="8"/>
        <v>0</v>
      </c>
      <c r="AD57" s="70" t="str" cm="1">
        <f t="array" aca="1" ref="AD57" ca="1">IF(W57="","",INDIRECT(ADDRESS(ROW(),MATCH(W57,$1:$1,0))))</f>
        <v/>
      </c>
    </row>
    <row r="58" spans="1:30" s="43" customFormat="1" ht="10.199999999999999" customHeight="1" x14ac:dyDescent="0.45">
      <c r="A58" s="70"/>
      <c r="B58" s="70"/>
      <c r="C58" s="97"/>
      <c r="D58" s="90"/>
      <c r="E58" s="91" t="str">
        <f t="shared" ca="1" si="9"/>
        <v/>
      </c>
      <c r="F58" s="92" t="str">
        <f t="shared" ca="1" si="10"/>
        <v/>
      </c>
      <c r="G58" s="83"/>
      <c r="H58" s="93" t="str">
        <f>IF(G58="","",VLOOKUP(G58,競技csv!$F:$O,MATCH(H$2,競技csv!$1:$1,0)-MATCH("競技名",競技csv!$1:$1,0)+1,0))</f>
        <v/>
      </c>
      <c r="I58" s="93" t="str">
        <f>IF(G58="","",VLOOKUP(G58,競技csv!$F:$O,MATCH(I$2,競技csv!$1:$1,0)-MATCH("競技名",競技csv!$1:$1,0)+1,0))</f>
        <v/>
      </c>
      <c r="J58" s="94"/>
      <c r="K58" s="95"/>
      <c r="L58" s="96"/>
      <c r="M58" s="83"/>
      <c r="N58" s="93" t="str">
        <f>IF(M58="","",VLOOKUP(M58,競技csv!$F:$O,MATCH(N$2,競技csv!$1:$1,0)-MATCH("競技名",競技csv!$1:$1,0)+1,0))</f>
        <v/>
      </c>
      <c r="O58" s="93" t="str">
        <f>IF(M58="","",VLOOKUP(M58,競技csv!$F:$O,MATCH(O$2,競技csv!$1:$1,0)-MATCH("競技名",競技csv!$1:$1,0)+1,0))</f>
        <v/>
      </c>
      <c r="P58" s="94"/>
      <c r="Q58" s="95"/>
      <c r="R58" s="96"/>
      <c r="S58" s="98"/>
      <c r="T58" s="70" t="str">
        <f t="shared" si="15"/>
        <v/>
      </c>
      <c r="U58" s="89" t="str">
        <f t="shared" si="17"/>
        <v/>
      </c>
      <c r="V58" s="89" t="str">
        <f t="shared" si="17"/>
        <v/>
      </c>
      <c r="W58" s="70" t="str">
        <f t="shared" si="20"/>
        <v/>
      </c>
      <c r="X58" s="70">
        <f t="shared" si="16"/>
        <v>0</v>
      </c>
      <c r="Y58" s="70">
        <f t="shared" si="4"/>
        <v>0</v>
      </c>
      <c r="Z58" s="70">
        <f t="shared" si="5"/>
        <v>0</v>
      </c>
      <c r="AA58" s="70">
        <f t="shared" si="6"/>
        <v>0</v>
      </c>
      <c r="AB58" s="70">
        <f t="shared" si="7"/>
        <v>0</v>
      </c>
      <c r="AC58" s="70">
        <f t="shared" si="8"/>
        <v>0</v>
      </c>
      <c r="AD58" s="70" t="str" cm="1">
        <f t="array" aca="1" ref="AD58" ca="1">IF(W58="","",INDIRECT(ADDRESS(ROW(),MATCH(W58,$1:$1,0))))</f>
        <v/>
      </c>
    </row>
    <row r="59" spans="1:30" s="43" customFormat="1" ht="10.199999999999999" customHeight="1" x14ac:dyDescent="0.45">
      <c r="A59" s="70"/>
      <c r="B59" s="70"/>
      <c r="C59" s="97"/>
      <c r="D59" s="90"/>
      <c r="E59" s="91" t="str">
        <f t="shared" ca="1" si="9"/>
        <v/>
      </c>
      <c r="F59" s="92" t="str">
        <f t="shared" ca="1" si="10"/>
        <v/>
      </c>
      <c r="G59" s="83"/>
      <c r="H59" s="93" t="str">
        <f>IF(G59="","",VLOOKUP(G59,競技csv!$F:$O,MATCH(H$2,競技csv!$1:$1,0)-MATCH("競技名",競技csv!$1:$1,0)+1,0))</f>
        <v/>
      </c>
      <c r="I59" s="93" t="str">
        <f>IF(G59="","",VLOOKUP(G59,競技csv!$F:$O,MATCH(I$2,競技csv!$1:$1,0)-MATCH("競技名",競技csv!$1:$1,0)+1,0))</f>
        <v/>
      </c>
      <c r="J59" s="94"/>
      <c r="K59" s="95"/>
      <c r="L59" s="96"/>
      <c r="M59" s="83"/>
      <c r="N59" s="93" t="str">
        <f>IF(M59="","",VLOOKUP(M59,競技csv!$F:$O,MATCH(N$2,競技csv!$1:$1,0)-MATCH("競技名",競技csv!$1:$1,0)+1,0))</f>
        <v/>
      </c>
      <c r="O59" s="93" t="str">
        <f>IF(M59="","",VLOOKUP(M59,競技csv!$F:$O,MATCH(O$2,競技csv!$1:$1,0)-MATCH("競技名",競技csv!$1:$1,0)+1,0))</f>
        <v/>
      </c>
      <c r="P59" s="94"/>
      <c r="Q59" s="95"/>
      <c r="R59" s="96"/>
      <c r="S59" s="98"/>
      <c r="T59" s="70" t="str">
        <f t="shared" si="15"/>
        <v/>
      </c>
      <c r="U59" s="89" t="str">
        <f t="shared" si="17"/>
        <v/>
      </c>
      <c r="V59" s="89" t="str">
        <f t="shared" si="17"/>
        <v/>
      </c>
      <c r="W59" s="70" t="str">
        <f t="shared" si="20"/>
        <v/>
      </c>
      <c r="X59" s="70">
        <f t="shared" si="16"/>
        <v>0</v>
      </c>
      <c r="Y59" s="70">
        <f t="shared" si="4"/>
        <v>0</v>
      </c>
      <c r="Z59" s="70">
        <f t="shared" si="5"/>
        <v>0</v>
      </c>
      <c r="AA59" s="70">
        <f t="shared" si="6"/>
        <v>0</v>
      </c>
      <c r="AB59" s="70">
        <f t="shared" si="7"/>
        <v>0</v>
      </c>
      <c r="AC59" s="70">
        <f t="shared" si="8"/>
        <v>0</v>
      </c>
      <c r="AD59" s="70" t="str" cm="1">
        <f t="array" aca="1" ref="AD59" ca="1">IF(W59="","",INDIRECT(ADDRESS(ROW(),MATCH(W59,$1:$1,0))))</f>
        <v/>
      </c>
    </row>
    <row r="60" spans="1:30" s="43" customFormat="1" ht="10.199999999999999" customHeight="1" x14ac:dyDescent="0.45">
      <c r="A60" s="70"/>
      <c r="B60" s="70"/>
      <c r="C60" s="97"/>
      <c r="D60" s="90"/>
      <c r="E60" s="91" t="str">
        <f t="shared" ca="1" si="9"/>
        <v/>
      </c>
      <c r="F60" s="92" t="str">
        <f t="shared" ca="1" si="10"/>
        <v/>
      </c>
      <c r="G60" s="83"/>
      <c r="H60" s="93" t="str">
        <f>IF(G60="","",VLOOKUP(G60,競技csv!$F:$O,MATCH(H$2,競技csv!$1:$1,0)-MATCH("競技名",競技csv!$1:$1,0)+1,0))</f>
        <v/>
      </c>
      <c r="I60" s="93" t="str">
        <f>IF(G60="","",VLOOKUP(G60,競技csv!$F:$O,MATCH(I$2,競技csv!$1:$1,0)-MATCH("競技名",競技csv!$1:$1,0)+1,0))</f>
        <v/>
      </c>
      <c r="J60" s="94"/>
      <c r="K60" s="95"/>
      <c r="L60" s="96"/>
      <c r="M60" s="83"/>
      <c r="N60" s="93" t="str">
        <f>IF(M60="","",VLOOKUP(M60,競技csv!$F:$O,MATCH(N$2,競技csv!$1:$1,0)-MATCH("競技名",競技csv!$1:$1,0)+1,0))</f>
        <v/>
      </c>
      <c r="O60" s="93" t="str">
        <f>IF(M60="","",VLOOKUP(M60,競技csv!$F:$O,MATCH(O$2,競技csv!$1:$1,0)-MATCH("競技名",競技csv!$1:$1,0)+1,0))</f>
        <v/>
      </c>
      <c r="P60" s="94"/>
      <c r="Q60" s="95"/>
      <c r="R60" s="96"/>
      <c r="S60" s="98"/>
      <c r="T60" s="70" t="str">
        <f t="shared" si="15"/>
        <v/>
      </c>
      <c r="U60" s="89" t="str">
        <f t="shared" si="17"/>
        <v/>
      </c>
      <c r="V60" s="89" t="str">
        <f t="shared" si="17"/>
        <v/>
      </c>
      <c r="W60" s="70" t="str">
        <f t="shared" si="20"/>
        <v/>
      </c>
      <c r="X60" s="70">
        <f t="shared" si="16"/>
        <v>0</v>
      </c>
      <c r="Y60" s="70">
        <f t="shared" si="4"/>
        <v>0</v>
      </c>
      <c r="Z60" s="70">
        <f t="shared" si="5"/>
        <v>0</v>
      </c>
      <c r="AA60" s="70">
        <f t="shared" si="6"/>
        <v>0</v>
      </c>
      <c r="AB60" s="70">
        <f t="shared" si="7"/>
        <v>0</v>
      </c>
      <c r="AC60" s="70">
        <f t="shared" si="8"/>
        <v>0</v>
      </c>
      <c r="AD60" s="70" t="str" cm="1">
        <f t="array" aca="1" ref="AD60" ca="1">IF(W60="","",INDIRECT(ADDRESS(ROW(),MATCH(W60,$1:$1,0))))</f>
        <v/>
      </c>
    </row>
    <row r="61" spans="1:30" s="43" customFormat="1" ht="10.199999999999999" customHeight="1" x14ac:dyDescent="0.45">
      <c r="A61" s="70"/>
      <c r="B61" s="70"/>
      <c r="C61" s="97"/>
      <c r="D61" s="90"/>
      <c r="E61" s="91" t="str">
        <f t="shared" ca="1" si="9"/>
        <v/>
      </c>
      <c r="F61" s="92" t="str">
        <f t="shared" ca="1" si="10"/>
        <v/>
      </c>
      <c r="G61" s="83"/>
      <c r="H61" s="93" t="str">
        <f>IF(G61="","",VLOOKUP(G61,競技csv!$F:$O,MATCH(H$2,競技csv!$1:$1,0)-MATCH("競技名",競技csv!$1:$1,0)+1,0))</f>
        <v/>
      </c>
      <c r="I61" s="93" t="str">
        <f>IF(G61="","",VLOOKUP(G61,競技csv!$F:$O,MATCH(I$2,競技csv!$1:$1,0)-MATCH("競技名",競技csv!$1:$1,0)+1,0))</f>
        <v/>
      </c>
      <c r="J61" s="94"/>
      <c r="K61" s="95"/>
      <c r="L61" s="96"/>
      <c r="M61" s="83"/>
      <c r="N61" s="93" t="str">
        <f>IF(M61="","",VLOOKUP(M61,競技csv!$F:$O,MATCH(N$2,競技csv!$1:$1,0)-MATCH("競技名",競技csv!$1:$1,0)+1,0))</f>
        <v/>
      </c>
      <c r="O61" s="93" t="str">
        <f>IF(M61="","",VLOOKUP(M61,競技csv!$F:$O,MATCH(O$2,競技csv!$1:$1,0)-MATCH("競技名",競技csv!$1:$1,0)+1,0))</f>
        <v/>
      </c>
      <c r="P61" s="94"/>
      <c r="Q61" s="95"/>
      <c r="R61" s="96"/>
      <c r="S61" s="98"/>
      <c r="T61" s="70" t="str">
        <f t="shared" si="15"/>
        <v/>
      </c>
      <c r="U61" s="89" t="str">
        <f t="shared" si="17"/>
        <v/>
      </c>
      <c r="V61" s="89" t="str">
        <f t="shared" si="17"/>
        <v/>
      </c>
      <c r="W61" s="70" t="str">
        <f t="shared" si="18"/>
        <v/>
      </c>
      <c r="X61" s="70">
        <f t="shared" ref="X61:AC61" si="21">IF($W61=X$1,X49+1,X49)</f>
        <v>0</v>
      </c>
      <c r="Y61" s="70">
        <f t="shared" si="21"/>
        <v>0</v>
      </c>
      <c r="Z61" s="70">
        <f t="shared" si="21"/>
        <v>0</v>
      </c>
      <c r="AA61" s="70">
        <f t="shared" si="21"/>
        <v>0</v>
      </c>
      <c r="AB61" s="70">
        <f t="shared" si="21"/>
        <v>0</v>
      </c>
      <c r="AC61" s="70">
        <f t="shared" si="21"/>
        <v>0</v>
      </c>
      <c r="AD61" s="70" t="str" cm="1">
        <f t="array" aca="1" ref="AD61" ca="1">IF(W61="","",INDIRECT(ADDRESS(ROW(),MATCH(W61,$1:$1,0))))</f>
        <v/>
      </c>
    </row>
    <row r="62" spans="1:30" s="43" customFormat="1" ht="10.199999999999999" customHeight="1" thickBot="1" x14ac:dyDescent="0.5">
      <c r="A62" s="70"/>
      <c r="B62" s="70"/>
      <c r="C62" s="99"/>
      <c r="D62" s="100"/>
      <c r="E62" s="101" t="str">
        <f t="shared" ca="1" si="9"/>
        <v/>
      </c>
      <c r="F62" s="102" t="str">
        <f t="shared" ca="1" si="10"/>
        <v/>
      </c>
      <c r="G62" s="103"/>
      <c r="H62" s="104" t="str">
        <f>IF(G62="","",VLOOKUP(G62,競技csv!$F:$O,MATCH(H$2,競技csv!$1:$1,0)-MATCH("競技名",競技csv!$1:$1,0)+1,0))</f>
        <v/>
      </c>
      <c r="I62" s="104" t="str">
        <f>IF(G62="","",VLOOKUP(G62,競技csv!$F:$O,MATCH(I$2,競技csv!$1:$1,0)-MATCH("競技名",競技csv!$1:$1,0)+1,0))</f>
        <v/>
      </c>
      <c r="J62" s="105"/>
      <c r="K62" s="106"/>
      <c r="L62" s="107"/>
      <c r="M62" s="99"/>
      <c r="N62" s="104" t="str">
        <f>IF(M62="","",VLOOKUP(M62,競技csv!$F:$O,MATCH(N$2,競技csv!$1:$1,0)-MATCH("競技名",競技csv!$1:$1,0)+1,0))</f>
        <v/>
      </c>
      <c r="O62" s="104" t="str">
        <f>IF(M62="","",VLOOKUP(M62,競技csv!$F:$O,MATCH(O$2,競技csv!$1:$1,0)-MATCH("競技名",競技csv!$1:$1,0)+1,0))</f>
        <v/>
      </c>
      <c r="P62" s="105"/>
      <c r="Q62" s="106"/>
      <c r="R62" s="107"/>
      <c r="S62" s="108"/>
      <c r="T62" s="70" t="str">
        <f t="shared" si="15"/>
        <v/>
      </c>
      <c r="U62" s="89" t="str">
        <f t="shared" si="17"/>
        <v/>
      </c>
      <c r="V62" s="89" t="str">
        <f t="shared" si="17"/>
        <v/>
      </c>
      <c r="W62" s="70" t="str">
        <f t="shared" si="11"/>
        <v/>
      </c>
      <c r="X62" s="70">
        <f t="shared" si="16"/>
        <v>0</v>
      </c>
      <c r="Y62" s="70">
        <f t="shared" si="4"/>
        <v>0</v>
      </c>
      <c r="Z62" s="70">
        <f t="shared" si="5"/>
        <v>0</v>
      </c>
      <c r="AA62" s="70">
        <f t="shared" si="6"/>
        <v>0</v>
      </c>
      <c r="AB62" s="70">
        <f t="shared" si="7"/>
        <v>0</v>
      </c>
      <c r="AC62" s="70">
        <f t="shared" si="8"/>
        <v>0</v>
      </c>
      <c r="AD62" s="70" t="str" cm="1">
        <f t="array" aca="1" ref="AD62" ca="1">IF(W62="","",INDIRECT(ADDRESS(ROW(),MATCH(W62,$1:$1,0))))</f>
        <v/>
      </c>
    </row>
    <row r="63" spans="1:30" s="43" customFormat="1" ht="20.25" customHeight="1" thickBot="1" x14ac:dyDescent="0.45">
      <c r="A63" s="70"/>
      <c r="B63" s="70"/>
      <c r="C63" s="109" t="s">
        <v>1625</v>
      </c>
      <c r="D63" s="110"/>
      <c r="E63" s="110"/>
      <c r="F63" s="110"/>
      <c r="G63" s="110"/>
      <c r="H63" s="110"/>
      <c r="I63" s="110"/>
      <c r="J63" s="110"/>
      <c r="K63" s="110"/>
      <c r="L63" s="110"/>
      <c r="M63" s="54" t="s">
        <v>4891</v>
      </c>
      <c r="N63" s="110"/>
      <c r="O63" s="110"/>
      <c r="P63" s="111"/>
      <c r="Q63" s="111"/>
      <c r="R63" s="111"/>
      <c r="S63" s="111"/>
      <c r="T63" s="70"/>
      <c r="U63" s="89" t="str">
        <f>IF($S63="","",VLOOKUP($C63&amp;$S63,$N$65:$S$70,MATCH(U$2,$N$64:$S$64,0),0))</f>
        <v/>
      </c>
      <c r="V63" s="89" t="str">
        <f>IF($S63="","",VLOOKUP($C63&amp;$S63,$N$65:$S$70,MATCH(V$2,$N$64:$S$64,0),0))</f>
        <v/>
      </c>
      <c r="W63" s="70"/>
      <c r="X63" s="70">
        <f>IF(MAX(X3:X62)&gt;0,1,0)</f>
        <v>0</v>
      </c>
      <c r="Y63" s="70">
        <f t="shared" ref="Y63:AC63" si="22">IF(MAX(Y3:Y62)&gt;0,1,0)</f>
        <v>0</v>
      </c>
      <c r="Z63" s="70">
        <f t="shared" si="22"/>
        <v>0</v>
      </c>
      <c r="AA63" s="70">
        <f t="shared" si="22"/>
        <v>0</v>
      </c>
      <c r="AB63" s="70">
        <f t="shared" si="22"/>
        <v>0</v>
      </c>
      <c r="AC63" s="70">
        <f t="shared" si="22"/>
        <v>0</v>
      </c>
      <c r="AD63" s="70"/>
    </row>
    <row r="64" spans="1:30" s="43" customFormat="1" ht="13.5" customHeight="1" thickBot="1" x14ac:dyDescent="0.5">
      <c r="A64" s="70"/>
      <c r="B64" s="70"/>
      <c r="C64" s="112">
        <f ca="1">TODAY()</f>
        <v>45165</v>
      </c>
      <c r="D64" s="113"/>
      <c r="E64" s="70"/>
      <c r="F64" s="89" t="s">
        <v>1558</v>
      </c>
      <c r="G64" s="70"/>
      <c r="H64" s="70"/>
      <c r="I64" s="70"/>
      <c r="J64" s="70"/>
      <c r="K64" s="70"/>
      <c r="L64" s="70"/>
      <c r="M64" s="140" t="s">
        <v>4892</v>
      </c>
      <c r="N64" s="114"/>
      <c r="O64" s="115"/>
      <c r="P64" s="69"/>
      <c r="Q64" s="69"/>
      <c r="R64" s="69"/>
      <c r="S64" s="69"/>
      <c r="T64" s="70"/>
      <c r="U64" s="116"/>
      <c r="V64" s="117"/>
      <c r="W64" s="118"/>
      <c r="X64" s="118"/>
      <c r="Y64" s="119"/>
      <c r="Z64" s="70"/>
      <c r="AA64" s="70"/>
      <c r="AB64" s="70"/>
      <c r="AC64" s="70"/>
      <c r="AD64" s="70"/>
    </row>
    <row r="65" spans="1:30" s="43" customFormat="1" ht="13.5" customHeight="1" thickTop="1" thickBot="1" x14ac:dyDescent="0.5">
      <c r="A65" s="70"/>
      <c r="B65" s="70"/>
      <c r="C65" s="120" t="s">
        <v>1626</v>
      </c>
      <c r="D65" s="121"/>
      <c r="E65" s="122" t="str">
        <f ca="1">IF(ISERROR(VLOOKUP($D3,INDIRECT($C3&amp;"選手データ!A:Z"),MATCH("所属",INDIRECT($C3&amp;"選手データ!1:1"),0),0)),"",VLOOKUP($D3,INDIRECT($C3&amp;"選手データ!A:Z"),MATCH("所属",INDIRECT($C3&amp;"選手データ!1:1"),0),0)&amp;"学校")</f>
        <v/>
      </c>
      <c r="F65" s="123"/>
      <c r="G65" s="124"/>
      <c r="H65" s="124"/>
      <c r="I65" s="124"/>
      <c r="J65" s="124"/>
      <c r="K65" s="125"/>
      <c r="L65" s="70"/>
      <c r="M65" s="141">
        <f>COUNTA(G3:G62,M3:M62)</f>
        <v>0</v>
      </c>
      <c r="N65" s="126"/>
      <c r="O65" s="127"/>
      <c r="P65" s="69"/>
      <c r="Q65" s="69"/>
      <c r="R65" s="69"/>
      <c r="S65" s="69"/>
      <c r="T65" s="70"/>
      <c r="U65" s="116"/>
      <c r="V65" s="117"/>
      <c r="W65" s="118"/>
      <c r="X65" s="118"/>
      <c r="Y65" s="116"/>
      <c r="Z65" s="70"/>
      <c r="AA65" s="70"/>
      <c r="AB65" s="70"/>
      <c r="AC65" s="70"/>
      <c r="AD65" s="70"/>
    </row>
    <row r="66" spans="1:30" s="43" customFormat="1" ht="13.5" customHeight="1" thickBot="1" x14ac:dyDescent="0.5">
      <c r="A66" s="70"/>
      <c r="B66" s="70"/>
      <c r="C66" s="128" t="s">
        <v>1627</v>
      </c>
      <c r="D66" s="129"/>
      <c r="E66" s="130"/>
      <c r="F66" s="131"/>
      <c r="G66" s="131"/>
      <c r="H66" s="131"/>
      <c r="I66" s="131"/>
      <c r="J66" s="131"/>
      <c r="K66" s="132" t="s">
        <v>1629</v>
      </c>
      <c r="L66" s="70"/>
      <c r="M66" s="142" t="s">
        <v>4893</v>
      </c>
      <c r="N66" s="133"/>
      <c r="O66" s="134"/>
      <c r="P66" s="69"/>
      <c r="Q66" s="69"/>
      <c r="R66" s="69"/>
      <c r="S66" s="69"/>
      <c r="T66" s="70"/>
      <c r="U66" s="116"/>
      <c r="V66" s="117"/>
      <c r="W66" s="118"/>
      <c r="X66" s="118"/>
      <c r="Y66" s="119"/>
      <c r="Z66" s="70"/>
      <c r="AA66" s="70"/>
      <c r="AB66" s="70"/>
      <c r="AC66" s="70"/>
      <c r="AD66" s="70"/>
    </row>
    <row r="67" spans="1:30" s="43" customFormat="1" ht="13.5" customHeight="1" thickTop="1" thickBot="1" x14ac:dyDescent="0.5">
      <c r="A67" s="70"/>
      <c r="B67" s="70"/>
      <c r="C67" s="135" t="s">
        <v>1628</v>
      </c>
      <c r="D67" s="136"/>
      <c r="E67" s="137"/>
      <c r="F67" s="138"/>
      <c r="G67" s="138"/>
      <c r="H67" s="138"/>
      <c r="I67" s="138"/>
      <c r="J67" s="138"/>
      <c r="K67" s="139"/>
      <c r="L67" s="70"/>
      <c r="M67" s="143" t="str">
        <f>"200円×"&amp;M65&amp;"種目"</f>
        <v>200円×0種目</v>
      </c>
      <c r="N67" s="133"/>
      <c r="O67" s="134"/>
      <c r="P67" s="69"/>
      <c r="Q67" s="69"/>
      <c r="R67" s="69"/>
      <c r="S67" s="69"/>
      <c r="T67" s="70"/>
      <c r="U67" s="116"/>
      <c r="V67" s="118"/>
      <c r="W67" s="118"/>
      <c r="X67" s="118"/>
      <c r="Y67" s="118"/>
      <c r="Z67" s="70"/>
      <c r="AA67" s="70"/>
      <c r="AB67" s="70"/>
      <c r="AC67" s="70"/>
      <c r="AD67" s="70"/>
    </row>
    <row r="68" spans="1:30" s="43" customFormat="1" ht="13.5" customHeight="1" thickBot="1" x14ac:dyDescent="0.5">
      <c r="C68" s="50"/>
      <c r="D68" s="50"/>
      <c r="E68" s="64"/>
      <c r="F68" s="64"/>
      <c r="G68" s="64"/>
      <c r="H68" s="64"/>
      <c r="I68" s="64"/>
      <c r="J68" s="64"/>
      <c r="K68" s="64"/>
      <c r="M68" s="144">
        <f>200*M65</f>
        <v>0</v>
      </c>
      <c r="N68" s="48"/>
      <c r="O68" s="46"/>
      <c r="P68"/>
      <c r="Q68"/>
      <c r="R68"/>
      <c r="S68"/>
      <c r="U68" s="53"/>
      <c r="V68" s="51"/>
      <c r="W68" s="52"/>
      <c r="X68" s="52"/>
      <c r="Y68" s="52"/>
    </row>
    <row r="69" spans="1:30" s="43" customFormat="1" ht="13.5" customHeight="1" x14ac:dyDescent="0.45">
      <c r="C69" s="67"/>
      <c r="D69" s="67"/>
      <c r="E69" s="65"/>
      <c r="F69" s="66"/>
      <c r="G69" s="66"/>
      <c r="H69" s="66"/>
      <c r="I69" s="66"/>
      <c r="J69" s="66"/>
      <c r="K69" s="66"/>
      <c r="M69" s="145"/>
      <c r="N69" s="48"/>
      <c r="O69" s="46"/>
      <c r="P69"/>
      <c r="Q69"/>
      <c r="R69"/>
      <c r="S69"/>
      <c r="U69" s="53"/>
      <c r="V69" s="51"/>
      <c r="W69" s="52"/>
      <c r="X69" s="52"/>
      <c r="Y69" s="52"/>
    </row>
    <row r="70" spans="1:30" s="43" customFormat="1" ht="13.5" customHeight="1" thickBot="1" x14ac:dyDescent="0.5">
      <c r="C70" s="67"/>
      <c r="D70" s="67"/>
      <c r="E70" s="65"/>
      <c r="F70" s="66"/>
      <c r="G70" s="66"/>
      <c r="H70" s="66"/>
      <c r="I70" s="66"/>
      <c r="J70" s="66"/>
      <c r="K70" s="66"/>
      <c r="M70" s="146"/>
      <c r="N70" s="49"/>
      <c r="O70" s="47"/>
      <c r="P70"/>
      <c r="Q70"/>
      <c r="R70"/>
      <c r="S70"/>
      <c r="U70" s="45"/>
      <c r="V70" s="45"/>
    </row>
    <row r="71" spans="1:30" ht="13.2" customHeight="1" x14ac:dyDescent="0.45">
      <c r="C71" s="67"/>
      <c r="D71" s="67"/>
      <c r="E71" s="65"/>
      <c r="F71" s="66"/>
      <c r="G71" s="66"/>
      <c r="H71" s="66"/>
      <c r="I71" s="66"/>
      <c r="J71" s="66"/>
      <c r="K71" s="66"/>
    </row>
    <row r="72" spans="1:30" ht="13.2" customHeight="1" x14ac:dyDescent="0.45">
      <c r="C72" s="67"/>
      <c r="D72" s="67"/>
      <c r="E72" s="65"/>
      <c r="F72" s="66"/>
      <c r="G72" s="66"/>
      <c r="H72" s="66"/>
      <c r="I72" s="66"/>
      <c r="J72" s="66"/>
      <c r="K72" s="66"/>
    </row>
  </sheetData>
  <sheetProtection sheet="1" objects="1" scenarios="1"/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9" priority="12">
      <formula>AND(C3="",MOD(ROW(),2)=0)</formula>
    </cfRule>
    <cfRule type="expression" dxfId="8" priority="13">
      <formula>AND(C3="",MOD(ROW(),2)=1)</formula>
    </cfRule>
  </conditionalFormatting>
  <conditionalFormatting sqref="D3:D62 G3:G62 J3:M62 P3:S62">
    <cfRule type="expression" dxfId="7" priority="8">
      <formula>AND(D3="",$C3="女",MOD(ROW(),2)=0)</formula>
    </cfRule>
    <cfRule type="expression" dxfId="6" priority="9">
      <formula>AND(D3="",$C3="男",MOD(ROW(),2)=1)</formula>
    </cfRule>
    <cfRule type="expression" dxfId="5" priority="10">
      <formula>AND(D3="",$C3="男",MOD(ROW(),2)=0)</formula>
    </cfRule>
    <cfRule type="expression" dxfId="4" priority="11">
      <formula>D3=""</formula>
    </cfRule>
  </conditionalFormatting>
  <conditionalFormatting sqref="G3:G62 M3:M62">
    <cfRule type="expression" dxfId="3" priority="15">
      <formula>OR(COUNTIF(I3,"*"&amp;$F3&amp;"*")=0,COUNTIF(G3,"*"&amp;$C3&amp;"*")=0)</formula>
    </cfRule>
  </conditionalFormatting>
  <conditionalFormatting sqref="J3:J62 P3:P62">
    <cfRule type="expression" dxfId="2" priority="6">
      <formula>H3&lt;2</formula>
    </cfRule>
  </conditionalFormatting>
  <conditionalFormatting sqref="J3:M62 P3:S62 D3:D62 G3:G62">
    <cfRule type="expression" dxfId="1" priority="7">
      <formula>AND(D3="",$C3="女",MOD(ROW(),2)=1)</formula>
    </cfRule>
  </conditionalFormatting>
  <conditionalFormatting sqref="S3:S62">
    <cfRule type="expression" dxfId="0" priority="14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C4C967-5FF7-4108-B63B-2AE01C5D0AD4}">
          <x14:formula1>
            <xm:f>競技csv!$F$28:$F$31</xm:f>
          </x14:formula1>
          <xm:sqref>M3:M62</xm:sqref>
        </x14:dataValidation>
        <x14:dataValidation type="list" allowBlank="1" showInputMessage="1" showErrorMessage="1" xr:uid="{46CB5454-DAF8-469F-8BF1-D9BB38F960F9}">
          <x14:formula1>
            <xm:f>競技csv!$F$28:$F$31</xm:f>
          </x14:formula1>
          <xm:sqref>G3:G62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K1" activePane="topRight" state="frozenSplit"/>
      <selection activeCell="B2" sqref="B2:O33"/>
      <selection pane="topRight" activeCell="B2" sqref="B2:O33"/>
    </sheetView>
  </sheetViews>
  <sheetFormatPr defaultRowHeight="18" x14ac:dyDescent="0.45"/>
  <sheetData>
    <row r="1" spans="1:36" x14ac:dyDescent="0.45">
      <c r="A1" t="s">
        <v>1380</v>
      </c>
      <c r="B1" t="s">
        <v>1381</v>
      </c>
      <c r="C1" t="s">
        <v>1382</v>
      </c>
      <c r="D1" t="s">
        <v>960</v>
      </c>
      <c r="E1" t="s">
        <v>1383</v>
      </c>
      <c r="F1" t="s">
        <v>1384</v>
      </c>
      <c r="G1" t="s">
        <v>1385</v>
      </c>
      <c r="H1" t="s">
        <v>1386</v>
      </c>
      <c r="I1" t="s">
        <v>1387</v>
      </c>
      <c r="J1" t="s">
        <v>1388</v>
      </c>
      <c r="K1" t="s">
        <v>1389</v>
      </c>
      <c r="L1" t="s">
        <v>1390</v>
      </c>
      <c r="M1" t="s">
        <v>1391</v>
      </c>
      <c r="N1" t="s">
        <v>1392</v>
      </c>
      <c r="O1" t="s">
        <v>1393</v>
      </c>
      <c r="P1" t="s">
        <v>1394</v>
      </c>
      <c r="Q1" t="s">
        <v>1395</v>
      </c>
      <c r="R1" t="s">
        <v>1396</v>
      </c>
      <c r="S1" t="s">
        <v>1397</v>
      </c>
      <c r="T1" t="s">
        <v>1398</v>
      </c>
      <c r="U1" t="s">
        <v>1440</v>
      </c>
      <c r="V1" t="s">
        <v>1441</v>
      </c>
      <c r="W1" t="s">
        <v>1442</v>
      </c>
      <c r="X1" t="s">
        <v>1443</v>
      </c>
      <c r="Y1" t="s">
        <v>1444</v>
      </c>
      <c r="Z1" t="s">
        <v>1445</v>
      </c>
      <c r="AA1" t="s">
        <v>1446</v>
      </c>
      <c r="AB1" t="s">
        <v>1447</v>
      </c>
      <c r="AC1" t="s">
        <v>1448</v>
      </c>
      <c r="AD1" t="s">
        <v>1449</v>
      </c>
      <c r="AE1" t="s">
        <v>1450</v>
      </c>
      <c r="AF1" t="s">
        <v>1451</v>
      </c>
      <c r="AG1" t="s">
        <v>1452</v>
      </c>
      <c r="AH1" t="s">
        <v>1453</v>
      </c>
      <c r="AI1" t="s">
        <v>1454</v>
      </c>
      <c r="AJ1" t="s">
        <v>1455</v>
      </c>
    </row>
    <row r="2" spans="1:36" x14ac:dyDescent="0.45">
      <c r="A2" s="44" t="str">
        <f>IF(一覧表!D3="","",VLOOKUP(一覧表!C3,一覧表!A:B,2,0)*10000+一覧表!D3)</f>
        <v/>
      </c>
      <c r="B2" s="44" t="str">
        <f ca="1">IF(一覧表!D3="","",VLOOKUP(VLOOKUP(一覧表!D3,INDIRECT(一覧表!C3&amp;"選手データ!A:O"),MATCH("所属",INDIRECT(一覧表!C3&amp;"選手データ!1:1"),0),0),所属csv!$A:$H,MATCH("所属コード",所属csv!$1:$1,0),0))</f>
        <v/>
      </c>
      <c r="C2" s="44"/>
      <c r="D2" s="44"/>
      <c r="E2" s="44" t="str">
        <f>IF(一覧表!D3="","",一覧表!D3)</f>
        <v/>
      </c>
      <c r="F2" s="44" t="str">
        <f ca="1">IF(一覧表!E3="","",一覧表!E3)</f>
        <v/>
      </c>
      <c r="G2" s="44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44" t="str">
        <f ca="1">IF(一覧表!E3="","",一覧表!E3)</f>
        <v/>
      </c>
      <c r="I2" s="44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44" t="str">
        <f>IF(一覧表!D3="","","JPN")</f>
        <v/>
      </c>
      <c r="K2" s="44" t="str">
        <f>IF(一覧表!D3="","",IF(一覧表!C3="男",1,2))</f>
        <v/>
      </c>
      <c r="L2" s="44" t="str">
        <f>IF(一覧表!D3="","",一覧表!F3)</f>
        <v/>
      </c>
      <c r="M2" s="44" t="str">
        <f ca="1">IF(一覧表!D3="","",LEFT(VLOOKUP(一覧表!D3,INDIRECT(一覧表!C3&amp;"選手データ!A:O"),MATCH("Birthday",INDIRECT(一覧表!C3&amp;"選手データ!1:1"),0),0),4))</f>
        <v/>
      </c>
      <c r="N2" s="44" t="str">
        <f>IF(一覧表!D3="","","0")</f>
        <v/>
      </c>
      <c r="O2" s="44" t="str">
        <f>IF(一覧表!D3="","","千葉")</f>
        <v/>
      </c>
      <c r="P2" s="44"/>
      <c r="Q2" s="44" t="str">
        <f>IF(一覧表!G3="","",VLOOKUP(一覧表!G3,競技csv!$A:$O,MATCH("競技コード",競技csv!$1:$1,0),0))</f>
        <v/>
      </c>
      <c r="R2" s="44" t="str">
        <f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44" t="str">
        <f>IF(一覧表!G3="","","0")</f>
        <v/>
      </c>
      <c r="T2" s="44" t="str">
        <f>IF(一覧表!G3="","","2")</f>
        <v/>
      </c>
      <c r="U2" s="44" t="str">
        <f>IF(一覧表!M3="","",VLOOKUP(一覧表!M3,競技csv!$A:$O,MATCH("競技コード",競技csv!$1:$1,0),0))</f>
        <v/>
      </c>
      <c r="V2" s="44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44" t="str">
        <f>IF(一覧表!M3="","","0")</f>
        <v/>
      </c>
      <c r="X2" s="44" t="str">
        <f>IF(一覧表!M3="","","2")</f>
        <v/>
      </c>
      <c r="Y2" s="44" t="str">
        <f>IF(一覧表!S3="","",VLOOKUP("共通"&amp;一覧表!C3&amp;"子4X100mR",競技csv!A:O,MATCH("競技コード",競技csv!$1:$1,0),0))</f>
        <v/>
      </c>
      <c r="Z2" s="44" t="str">
        <f>IF(一覧表!T3="","",一覧表!T3&amp;".")&amp;IF(一覧表!U3="","",TEXT(一覧表!U3,"00")&amp;".")&amp;IF(一覧表!V3="","",TEXT(一覧表!V3,"00"))</f>
        <v/>
      </c>
      <c r="AA2" s="44" t="str">
        <f>IF(一覧表!S3="","","0")</f>
        <v/>
      </c>
      <c r="AB2" s="44" t="str">
        <f>IF(一覧表!S3="","","2")</f>
        <v/>
      </c>
    </row>
    <row r="3" spans="1:36" x14ac:dyDescent="0.45">
      <c r="A3" s="44" t="str">
        <f>IF(一覧表!D4="","",IF(一覧表!C4="男",10000+一覧表!D4,20000+一覧表!D4))</f>
        <v/>
      </c>
      <c r="B3" s="44" t="str">
        <f ca="1">IF(一覧表!D4="","",VLOOKUP(VLOOKUP(一覧表!D4,INDIRECT(一覧表!C4&amp;"選手データ!A:O"),MATCH("所属",INDIRECT(一覧表!C4&amp;"選手データ!1:1"),0),0),所属csv!$A:$H,MATCH("所属コード",所属csv!$1:$1,0),0))</f>
        <v/>
      </c>
      <c r="C3" s="44"/>
      <c r="D3" s="44"/>
      <c r="E3" s="44" t="str">
        <f>IF(一覧表!D4="","",一覧表!D4)</f>
        <v/>
      </c>
      <c r="F3" s="44" t="str">
        <f ca="1">IF(一覧表!E4="","",一覧表!E4)</f>
        <v/>
      </c>
      <c r="G3" s="44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44" t="str">
        <f ca="1">IF(一覧表!E4="","",一覧表!E4)</f>
        <v/>
      </c>
      <c r="I3" s="44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44" t="str">
        <f>IF(一覧表!D4="","","JPN")</f>
        <v/>
      </c>
      <c r="K3" s="44" t="str">
        <f>IF(一覧表!D4="","",IF(一覧表!C4="男",1,2))</f>
        <v/>
      </c>
      <c r="L3" s="44" t="str">
        <f>IF(一覧表!D4="","",一覧表!F4)</f>
        <v/>
      </c>
      <c r="M3" s="44" t="str">
        <f ca="1">IF(一覧表!D4="","",LEFT(VLOOKUP(一覧表!D4,INDIRECT(一覧表!C4&amp;"選手データ!A:O"),MATCH("Birthday",INDIRECT(一覧表!C4&amp;"選手データ!1:1"),0),0),4))</f>
        <v/>
      </c>
      <c r="N3" s="44" t="str">
        <f>IF(一覧表!D4="","","0")</f>
        <v/>
      </c>
      <c r="O3" s="44" t="str">
        <f>IF(一覧表!D4="","","千葉")</f>
        <v/>
      </c>
      <c r="P3" s="44"/>
      <c r="Q3" s="44" t="str">
        <f>IF(一覧表!G4="","",VLOOKUP(一覧表!G4,競技csv!$A:$O,MATCH("競技コード",競技csv!$1:$1,0),0))</f>
        <v/>
      </c>
      <c r="R3" s="44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44" t="str">
        <f>IF(一覧表!G4="","","0")</f>
        <v/>
      </c>
      <c r="T3" s="44" t="str">
        <f>IF(一覧表!G4="","","2")</f>
        <v/>
      </c>
      <c r="U3" s="44" t="str">
        <f>IF(一覧表!M4="","",VLOOKUP(一覧表!M4,競技csv!$A:$O,MATCH("競技コード",競技csv!$1:$1,0),0))</f>
        <v/>
      </c>
      <c r="V3" s="44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44" t="str">
        <f>IF(一覧表!M4="","","0")</f>
        <v/>
      </c>
      <c r="X3" s="44" t="str">
        <f>IF(一覧表!M4="","","2")</f>
        <v/>
      </c>
      <c r="Y3" s="44" t="str">
        <f>IF(一覧表!S4="","",VLOOKUP("共通"&amp;一覧表!C4&amp;"子4X100mR",競技csv!A:O,MATCH("競技コード",競技csv!$1:$1,0),0))</f>
        <v/>
      </c>
      <c r="Z3" s="44" t="str">
        <f>IF(一覧表!T4="","",一覧表!T4&amp;".")&amp;IF(一覧表!U4="","",TEXT(一覧表!U4,"00")&amp;".")&amp;IF(一覧表!V4="","",TEXT(一覧表!V4,"00"))</f>
        <v/>
      </c>
      <c r="AA3" s="44" t="str">
        <f>IF(一覧表!S4="","","0")</f>
        <v/>
      </c>
      <c r="AB3" s="44" t="str">
        <f>IF(一覧表!S4="","","2")</f>
        <v/>
      </c>
    </row>
    <row r="4" spans="1:36" x14ac:dyDescent="0.45">
      <c r="A4" s="44" t="str">
        <f>IF(一覧表!D5="","",IF(一覧表!C5="男",10000+一覧表!D5,20000+一覧表!D5))</f>
        <v/>
      </c>
      <c r="B4" s="44" t="str">
        <f ca="1">IF(一覧表!D5="","",VLOOKUP(VLOOKUP(一覧表!D5,INDIRECT(一覧表!C5&amp;"選手データ!A:O"),MATCH("所属",INDIRECT(一覧表!C5&amp;"選手データ!1:1"),0),0),所属csv!$A:$H,MATCH("所属コード",所属csv!$1:$1,0),0))</f>
        <v/>
      </c>
      <c r="C4" s="44"/>
      <c r="D4" s="44"/>
      <c r="E4" s="44" t="str">
        <f>IF(一覧表!D5="","",一覧表!D5)</f>
        <v/>
      </c>
      <c r="F4" s="44" t="str">
        <f ca="1">IF(一覧表!E5="","",一覧表!E5)</f>
        <v/>
      </c>
      <c r="G4" s="44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44" t="str">
        <f ca="1">IF(一覧表!E5="","",一覧表!E5)</f>
        <v/>
      </c>
      <c r="I4" s="44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44" t="str">
        <f>IF(一覧表!D5="","","JPN")</f>
        <v/>
      </c>
      <c r="K4" s="44" t="str">
        <f>IF(一覧表!D5="","",IF(一覧表!C5="男",1,2))</f>
        <v/>
      </c>
      <c r="L4" s="44" t="str">
        <f>IF(一覧表!D5="","",一覧表!F5)</f>
        <v/>
      </c>
      <c r="M4" s="44" t="str">
        <f ca="1">IF(一覧表!D5="","",LEFT(VLOOKUP(一覧表!D5,INDIRECT(一覧表!C5&amp;"選手データ!A:O"),MATCH("Birthday",INDIRECT(一覧表!C5&amp;"選手データ!1:1"),0),0),4))</f>
        <v/>
      </c>
      <c r="N4" s="44" t="str">
        <f>IF(一覧表!D5="","","0")</f>
        <v/>
      </c>
      <c r="O4" s="44" t="str">
        <f>IF(一覧表!D5="","","千葉")</f>
        <v/>
      </c>
      <c r="P4" s="44"/>
      <c r="Q4" s="44" t="str">
        <f>IF(一覧表!G5="","",VLOOKUP(一覧表!G5,競技csv!$A:$O,MATCH("競技コード",競技csv!$1:$1,0),0))</f>
        <v/>
      </c>
      <c r="R4" s="44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44" t="str">
        <f>IF(一覧表!G5="","","0")</f>
        <v/>
      </c>
      <c r="T4" s="44" t="str">
        <f>IF(一覧表!G5="","","2")</f>
        <v/>
      </c>
      <c r="U4" s="44" t="str">
        <f>IF(一覧表!M5="","",VLOOKUP(一覧表!M5,競技csv!$A:$O,MATCH("競技コード",競技csv!$1:$1,0),0))</f>
        <v/>
      </c>
      <c r="V4" s="44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44" t="str">
        <f>IF(一覧表!M5="","","0")</f>
        <v/>
      </c>
      <c r="X4" s="44" t="str">
        <f>IF(一覧表!M5="","","2")</f>
        <v/>
      </c>
      <c r="Y4" s="44" t="str">
        <f>IF(一覧表!S5="","",VLOOKUP("共通"&amp;一覧表!C5&amp;"子4X100mR",競技csv!A:O,MATCH("競技コード",競技csv!$1:$1,0),0))</f>
        <v/>
      </c>
      <c r="Z4" s="44" t="str">
        <f>IF(一覧表!T5="","",一覧表!T5&amp;".")&amp;IF(一覧表!U5="","",TEXT(一覧表!U5,"00")&amp;".")&amp;IF(一覧表!V5="","",TEXT(一覧表!V5,"00"))</f>
        <v/>
      </c>
      <c r="AA4" s="44" t="str">
        <f>IF(一覧表!S5="","","0")</f>
        <v/>
      </c>
      <c r="AB4" s="44" t="str">
        <f>IF(一覧表!S5="","","2")</f>
        <v/>
      </c>
    </row>
    <row r="5" spans="1:36" x14ac:dyDescent="0.45">
      <c r="A5" s="44" t="str">
        <f>IF(一覧表!D6="","",IF(一覧表!C6="男",10000+一覧表!D6,20000+一覧表!D6))</f>
        <v/>
      </c>
      <c r="B5" s="44" t="str">
        <f ca="1">IF(一覧表!D6="","",VLOOKUP(VLOOKUP(一覧表!D6,INDIRECT(一覧表!C6&amp;"選手データ!A:O"),MATCH("所属",INDIRECT(一覧表!C6&amp;"選手データ!1:1"),0),0),所属csv!$A:$H,MATCH("所属コード",所属csv!$1:$1,0),0))</f>
        <v/>
      </c>
      <c r="C5" s="44"/>
      <c r="D5" s="44"/>
      <c r="E5" s="44" t="str">
        <f>IF(一覧表!D6="","",一覧表!D6)</f>
        <v/>
      </c>
      <c r="F5" s="44" t="str">
        <f ca="1">IF(一覧表!E6="","",一覧表!E6)</f>
        <v/>
      </c>
      <c r="G5" s="44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44" t="str">
        <f ca="1">IF(一覧表!E6="","",一覧表!E6)</f>
        <v/>
      </c>
      <c r="I5" s="44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44" t="str">
        <f>IF(一覧表!D6="","","JPN")</f>
        <v/>
      </c>
      <c r="K5" s="44" t="str">
        <f>IF(一覧表!D6="","",IF(一覧表!C6="男",1,2))</f>
        <v/>
      </c>
      <c r="L5" s="44" t="str">
        <f>IF(一覧表!D6="","",一覧表!F6)</f>
        <v/>
      </c>
      <c r="M5" s="44" t="str">
        <f ca="1">IF(一覧表!D6="","",LEFT(VLOOKUP(一覧表!D6,INDIRECT(一覧表!C6&amp;"選手データ!A:O"),MATCH("Birthday",INDIRECT(一覧表!C6&amp;"選手データ!1:1"),0),0),4))</f>
        <v/>
      </c>
      <c r="N5" s="44" t="str">
        <f>IF(一覧表!D6="","","0")</f>
        <v/>
      </c>
      <c r="O5" s="44" t="str">
        <f>IF(一覧表!D6="","","千葉")</f>
        <v/>
      </c>
      <c r="P5" s="44"/>
      <c r="Q5" s="44" t="str">
        <f>IF(一覧表!G6="","",VLOOKUP(一覧表!G6,競技csv!$A:$O,MATCH("競技コード",競技csv!$1:$1,0),0))</f>
        <v/>
      </c>
      <c r="R5" s="44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44" t="str">
        <f>IF(一覧表!G6="","","0")</f>
        <v/>
      </c>
      <c r="T5" s="44" t="str">
        <f>IF(一覧表!G6="","","2")</f>
        <v/>
      </c>
      <c r="U5" s="44" t="str">
        <f>IF(一覧表!M6="","",VLOOKUP(一覧表!M6,競技csv!$A:$O,MATCH("競技コード",競技csv!$1:$1,0),0))</f>
        <v/>
      </c>
      <c r="V5" s="44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44" t="str">
        <f>IF(一覧表!M6="","","0")</f>
        <v/>
      </c>
      <c r="X5" s="44" t="str">
        <f>IF(一覧表!M6="","","2")</f>
        <v/>
      </c>
      <c r="Y5" s="44" t="str">
        <f>IF(一覧表!S6="","",VLOOKUP("共通"&amp;一覧表!C6&amp;"子4X100mR",競技csv!A:O,MATCH("競技コード",競技csv!$1:$1,0),0))</f>
        <v/>
      </c>
      <c r="Z5" s="44" t="str">
        <f>IF(一覧表!T6="","",一覧表!T6&amp;".")&amp;IF(一覧表!U6="","",TEXT(一覧表!U6,"00")&amp;".")&amp;IF(一覧表!V6="","",TEXT(一覧表!V6,"00"))</f>
        <v/>
      </c>
      <c r="AA5" s="44" t="str">
        <f>IF(一覧表!S6="","","0")</f>
        <v/>
      </c>
      <c r="AB5" s="44" t="str">
        <f>IF(一覧表!S6="","","2")</f>
        <v/>
      </c>
    </row>
    <row r="6" spans="1:36" x14ac:dyDescent="0.45">
      <c r="A6" s="44" t="str">
        <f>IF(一覧表!D7="","",IF(一覧表!C7="男",10000+一覧表!D7,20000+一覧表!D7))</f>
        <v/>
      </c>
      <c r="B6" s="44" t="str">
        <f ca="1">IF(一覧表!D7="","",VLOOKUP(VLOOKUP(一覧表!D7,INDIRECT(一覧表!C7&amp;"選手データ!A:O"),MATCH("所属",INDIRECT(一覧表!C7&amp;"選手データ!1:1"),0),0),所属csv!$A:$H,MATCH("所属コード",所属csv!$1:$1,0),0))</f>
        <v/>
      </c>
      <c r="C6" s="44"/>
      <c r="D6" s="44"/>
      <c r="E6" s="44" t="str">
        <f>IF(一覧表!D7="","",一覧表!D7)</f>
        <v/>
      </c>
      <c r="F6" s="44" t="str">
        <f ca="1">IF(一覧表!E7="","",一覧表!E7)</f>
        <v/>
      </c>
      <c r="G6" s="44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44" t="str">
        <f ca="1">IF(一覧表!E7="","",一覧表!E7)</f>
        <v/>
      </c>
      <c r="I6" s="44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44" t="str">
        <f>IF(一覧表!D7="","","JPN")</f>
        <v/>
      </c>
      <c r="K6" s="44" t="str">
        <f>IF(一覧表!D7="","",IF(一覧表!C7="男",1,2))</f>
        <v/>
      </c>
      <c r="L6" s="44" t="str">
        <f>IF(一覧表!D7="","",一覧表!F7)</f>
        <v/>
      </c>
      <c r="M6" s="44" t="str">
        <f ca="1">IF(一覧表!D7="","",LEFT(VLOOKUP(一覧表!D7,INDIRECT(一覧表!C7&amp;"選手データ!A:O"),MATCH("Birthday",INDIRECT(一覧表!C7&amp;"選手データ!1:1"),0),0),4))</f>
        <v/>
      </c>
      <c r="N6" s="44" t="str">
        <f>IF(一覧表!D7="","","0")</f>
        <v/>
      </c>
      <c r="O6" s="44" t="str">
        <f>IF(一覧表!D7="","","千葉")</f>
        <v/>
      </c>
      <c r="P6" s="44"/>
      <c r="Q6" s="44" t="str">
        <f>IF(一覧表!G7="","",VLOOKUP(一覧表!G7,競技csv!$A:$O,MATCH("競技コード",競技csv!$1:$1,0),0))</f>
        <v/>
      </c>
      <c r="R6" s="44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44" t="str">
        <f>IF(一覧表!G7="","","0")</f>
        <v/>
      </c>
      <c r="T6" s="44" t="str">
        <f>IF(一覧表!G7="","","2")</f>
        <v/>
      </c>
      <c r="U6" s="44" t="str">
        <f>IF(一覧表!M7="","",VLOOKUP(一覧表!M7,競技csv!$A:$O,MATCH("競技コード",競技csv!$1:$1,0),0))</f>
        <v/>
      </c>
      <c r="V6" s="44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44" t="str">
        <f>IF(一覧表!M7="","","0")</f>
        <v/>
      </c>
      <c r="X6" s="44" t="str">
        <f>IF(一覧表!M7="","","2")</f>
        <v/>
      </c>
      <c r="Y6" s="44" t="str">
        <f>IF(一覧表!S7="","",VLOOKUP("共通"&amp;一覧表!C7&amp;"子4X100mR",競技csv!A:O,MATCH("競技コード",競技csv!$1:$1,0),0))</f>
        <v/>
      </c>
      <c r="Z6" s="44" t="str">
        <f>IF(一覧表!T7="","",一覧表!T7&amp;".")&amp;IF(一覧表!U7="","",TEXT(一覧表!U7,"00")&amp;".")&amp;IF(一覧表!V7="","",TEXT(一覧表!V7,"00"))</f>
        <v/>
      </c>
      <c r="AA6" s="44" t="str">
        <f>IF(一覧表!S7="","","0")</f>
        <v/>
      </c>
      <c r="AB6" s="44" t="str">
        <f>IF(一覧表!S7="","","2")</f>
        <v/>
      </c>
    </row>
    <row r="7" spans="1:36" x14ac:dyDescent="0.45">
      <c r="A7" s="44" t="str">
        <f>IF(一覧表!D8="","",IF(一覧表!C8="男",10000+一覧表!D8,20000+一覧表!D8))</f>
        <v/>
      </c>
      <c r="B7" s="44" t="str">
        <f ca="1">IF(一覧表!D8="","",VLOOKUP(VLOOKUP(一覧表!D8,INDIRECT(一覧表!C8&amp;"選手データ!A:O"),MATCH("所属",INDIRECT(一覧表!C8&amp;"選手データ!1:1"),0),0),所属csv!$A:$H,MATCH("所属コード",所属csv!$1:$1,0),0))</f>
        <v/>
      </c>
      <c r="C7" s="44"/>
      <c r="D7" s="44"/>
      <c r="E7" s="44" t="str">
        <f>IF(一覧表!D8="","",一覧表!D8)</f>
        <v/>
      </c>
      <c r="F7" s="44" t="str">
        <f ca="1">IF(一覧表!E8="","",一覧表!E8)</f>
        <v/>
      </c>
      <c r="G7" s="44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44" t="str">
        <f ca="1">IF(一覧表!E8="","",一覧表!E8)</f>
        <v/>
      </c>
      <c r="I7" s="44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44" t="str">
        <f>IF(一覧表!D8="","","JPN")</f>
        <v/>
      </c>
      <c r="K7" s="44" t="str">
        <f>IF(一覧表!D8="","",IF(一覧表!C8="男",1,2))</f>
        <v/>
      </c>
      <c r="L7" s="44" t="str">
        <f>IF(一覧表!D8="","",一覧表!F8)</f>
        <v/>
      </c>
      <c r="M7" s="44" t="str">
        <f ca="1">IF(一覧表!D8="","",LEFT(VLOOKUP(一覧表!D8,INDIRECT(一覧表!C8&amp;"選手データ!A:O"),MATCH("Birthday",INDIRECT(一覧表!C8&amp;"選手データ!1:1"),0),0),4))</f>
        <v/>
      </c>
      <c r="N7" s="44" t="str">
        <f>IF(一覧表!D8="","","0")</f>
        <v/>
      </c>
      <c r="O7" s="44" t="str">
        <f>IF(一覧表!D8="","","千葉")</f>
        <v/>
      </c>
      <c r="P7" s="44"/>
      <c r="Q7" s="44" t="str">
        <f>IF(一覧表!G8="","",VLOOKUP(一覧表!G8,競技csv!$A:$O,MATCH("競技コード",競技csv!$1:$1,0),0))</f>
        <v/>
      </c>
      <c r="R7" s="44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44" t="str">
        <f>IF(一覧表!G8="","","0")</f>
        <v/>
      </c>
      <c r="T7" s="44" t="str">
        <f>IF(一覧表!G8="","","2")</f>
        <v/>
      </c>
      <c r="U7" s="44" t="str">
        <f>IF(一覧表!M8="","",VLOOKUP(一覧表!M8,競技csv!$A:$O,MATCH("競技コード",競技csv!$1:$1,0),0))</f>
        <v/>
      </c>
      <c r="V7" s="44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44" t="str">
        <f>IF(一覧表!M8="","","0")</f>
        <v/>
      </c>
      <c r="X7" s="44" t="str">
        <f>IF(一覧表!M8="","","2")</f>
        <v/>
      </c>
      <c r="Y7" s="44" t="str">
        <f>IF(一覧表!S8="","",VLOOKUP("共通"&amp;一覧表!C8&amp;"子4X100mR",競技csv!A:O,MATCH("競技コード",競技csv!$1:$1,0),0))</f>
        <v/>
      </c>
      <c r="Z7" s="44" t="str">
        <f>IF(一覧表!T8="","",一覧表!T8&amp;".")&amp;IF(一覧表!U8="","",TEXT(一覧表!U8,"00")&amp;".")&amp;IF(一覧表!V8="","",TEXT(一覧表!V8,"00"))</f>
        <v/>
      </c>
      <c r="AA7" s="44" t="str">
        <f>IF(一覧表!S8="","","0")</f>
        <v/>
      </c>
      <c r="AB7" s="44" t="str">
        <f>IF(一覧表!S8="","","2")</f>
        <v/>
      </c>
    </row>
    <row r="8" spans="1:36" x14ac:dyDescent="0.45">
      <c r="A8" s="44" t="str">
        <f>IF(一覧表!D9="","",IF(一覧表!C9="男",10000+一覧表!D9,20000+一覧表!D9))</f>
        <v/>
      </c>
      <c r="B8" s="44" t="str">
        <f ca="1">IF(一覧表!D9="","",VLOOKUP(VLOOKUP(一覧表!D9,INDIRECT(一覧表!C9&amp;"選手データ!A:O"),MATCH("所属",INDIRECT(一覧表!C9&amp;"選手データ!1:1"),0),0),所属csv!$A:$H,MATCH("所属コード",所属csv!$1:$1,0),0))</f>
        <v/>
      </c>
      <c r="C8" s="44"/>
      <c r="D8" s="44"/>
      <c r="E8" s="44" t="str">
        <f>IF(一覧表!D9="","",一覧表!D9)</f>
        <v/>
      </c>
      <c r="F8" s="44" t="str">
        <f ca="1">IF(一覧表!E9="","",一覧表!E9)</f>
        <v/>
      </c>
      <c r="G8" s="44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44" t="str">
        <f ca="1">IF(一覧表!E9="","",一覧表!E9)</f>
        <v/>
      </c>
      <c r="I8" s="44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44" t="str">
        <f>IF(一覧表!D9="","","JPN")</f>
        <v/>
      </c>
      <c r="K8" s="44" t="str">
        <f>IF(一覧表!D9="","",IF(一覧表!C9="男",1,2))</f>
        <v/>
      </c>
      <c r="L8" s="44" t="str">
        <f>IF(一覧表!D9="","",一覧表!F9)</f>
        <v/>
      </c>
      <c r="M8" s="44" t="str">
        <f ca="1">IF(一覧表!D9="","",LEFT(VLOOKUP(一覧表!D9,INDIRECT(一覧表!C9&amp;"選手データ!A:O"),MATCH("Birthday",INDIRECT(一覧表!C9&amp;"選手データ!1:1"),0),0),4))</f>
        <v/>
      </c>
      <c r="N8" s="44" t="str">
        <f>IF(一覧表!D9="","","0")</f>
        <v/>
      </c>
      <c r="O8" s="44" t="str">
        <f>IF(一覧表!D9="","","千葉")</f>
        <v/>
      </c>
      <c r="P8" s="44"/>
      <c r="Q8" s="44" t="str">
        <f>IF(一覧表!G9="","",VLOOKUP(一覧表!G9,競技csv!$A:$O,MATCH("競技コード",競技csv!$1:$1,0),0))</f>
        <v/>
      </c>
      <c r="R8" s="44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44" t="str">
        <f>IF(一覧表!G9="","","0")</f>
        <v/>
      </c>
      <c r="T8" s="44" t="str">
        <f>IF(一覧表!G9="","","2")</f>
        <v/>
      </c>
      <c r="U8" s="44" t="str">
        <f>IF(一覧表!M9="","",VLOOKUP(一覧表!M9,競技csv!$A:$O,MATCH("競技コード",競技csv!$1:$1,0),0))</f>
        <v/>
      </c>
      <c r="V8" s="44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44" t="str">
        <f>IF(一覧表!M9="","","0")</f>
        <v/>
      </c>
      <c r="X8" s="44" t="str">
        <f>IF(一覧表!M9="","","2")</f>
        <v/>
      </c>
      <c r="Y8" s="44" t="str">
        <f>IF(一覧表!S9="","",VLOOKUP("共通"&amp;一覧表!C9&amp;"子4X100mR",競技csv!A:O,MATCH("競技コード",競技csv!$1:$1,0),0))</f>
        <v/>
      </c>
      <c r="Z8" s="44" t="str">
        <f>IF(一覧表!T9="","",一覧表!T9&amp;".")&amp;IF(一覧表!U9="","",TEXT(一覧表!U9,"00")&amp;".")&amp;IF(一覧表!V9="","",TEXT(一覧表!V9,"00"))</f>
        <v/>
      </c>
      <c r="AA8" s="44" t="str">
        <f>IF(一覧表!S9="","","0")</f>
        <v/>
      </c>
      <c r="AB8" s="44" t="str">
        <f>IF(一覧表!S9="","","2")</f>
        <v/>
      </c>
    </row>
    <row r="9" spans="1:36" x14ac:dyDescent="0.45">
      <c r="A9" s="44" t="str">
        <f>IF(一覧表!D10="","",IF(一覧表!C10="男",10000+一覧表!D10,20000+一覧表!D10))</f>
        <v/>
      </c>
      <c r="B9" s="44" t="str">
        <f ca="1">IF(一覧表!D10="","",VLOOKUP(VLOOKUP(一覧表!D10,INDIRECT(一覧表!C10&amp;"選手データ!A:O"),MATCH("所属",INDIRECT(一覧表!C10&amp;"選手データ!1:1"),0),0),所属csv!$A:$H,MATCH("所属コード",所属csv!$1:$1,0),0))</f>
        <v/>
      </c>
      <c r="C9" s="44"/>
      <c r="D9" s="44"/>
      <c r="E9" s="44" t="str">
        <f>IF(一覧表!D10="","",一覧表!D10)</f>
        <v/>
      </c>
      <c r="F9" s="44" t="str">
        <f ca="1">IF(一覧表!E10="","",一覧表!E10)</f>
        <v/>
      </c>
      <c r="G9" s="44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44" t="str">
        <f ca="1">IF(一覧表!E10="","",一覧表!E10)</f>
        <v/>
      </c>
      <c r="I9" s="44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44" t="str">
        <f>IF(一覧表!D10="","","JPN")</f>
        <v/>
      </c>
      <c r="K9" s="44" t="str">
        <f>IF(一覧表!D10="","",IF(一覧表!C10="男",1,2))</f>
        <v/>
      </c>
      <c r="L9" s="44" t="str">
        <f>IF(一覧表!D10="","",一覧表!F10)</f>
        <v/>
      </c>
      <c r="M9" s="44" t="str">
        <f ca="1">IF(一覧表!D10="","",LEFT(VLOOKUP(一覧表!D10,INDIRECT(一覧表!C10&amp;"選手データ!A:O"),MATCH("Birthday",INDIRECT(一覧表!C10&amp;"選手データ!1:1"),0),0),4))</f>
        <v/>
      </c>
      <c r="N9" s="44" t="str">
        <f>IF(一覧表!D10="","","0")</f>
        <v/>
      </c>
      <c r="O9" s="44" t="str">
        <f>IF(一覧表!D10="","","千葉")</f>
        <v/>
      </c>
      <c r="P9" s="44"/>
      <c r="Q9" s="44" t="str">
        <f>IF(一覧表!G10="","",VLOOKUP(一覧表!G10,競技csv!$A:$O,MATCH("競技コード",競技csv!$1:$1,0),0))</f>
        <v/>
      </c>
      <c r="R9" s="44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44" t="str">
        <f>IF(一覧表!G10="","","0")</f>
        <v/>
      </c>
      <c r="T9" s="44" t="str">
        <f>IF(一覧表!G10="","","2")</f>
        <v/>
      </c>
      <c r="U9" s="44" t="str">
        <f>IF(一覧表!M10="","",VLOOKUP(一覧表!M10,競技csv!$A:$O,MATCH("競技コード",競技csv!$1:$1,0),0))</f>
        <v/>
      </c>
      <c r="V9" s="44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44" t="str">
        <f>IF(一覧表!M10="","","0")</f>
        <v/>
      </c>
      <c r="X9" s="44" t="str">
        <f>IF(一覧表!M10="","","2")</f>
        <v/>
      </c>
      <c r="Y9" s="44" t="str">
        <f>IF(一覧表!S10="","",VLOOKUP("共通"&amp;一覧表!C10&amp;"子4X100mR",競技csv!A:O,MATCH("競技コード",競技csv!$1:$1,0),0))</f>
        <v/>
      </c>
      <c r="Z9" s="44" t="str">
        <f>IF(一覧表!T10="","",一覧表!T10&amp;".")&amp;IF(一覧表!U10="","",TEXT(一覧表!U10,"00")&amp;".")&amp;IF(一覧表!V10="","",TEXT(一覧表!V10,"00"))</f>
        <v/>
      </c>
      <c r="AA9" s="44" t="str">
        <f>IF(一覧表!S10="","","0")</f>
        <v/>
      </c>
      <c r="AB9" s="44" t="str">
        <f>IF(一覧表!S10="","","2")</f>
        <v/>
      </c>
    </row>
    <row r="10" spans="1:36" x14ac:dyDescent="0.45">
      <c r="A10" s="44" t="str">
        <f>IF(一覧表!D11="","",IF(一覧表!C11="男",10000+一覧表!D11,20000+一覧表!D11))</f>
        <v/>
      </c>
      <c r="B10" s="44" t="str">
        <f ca="1">IF(一覧表!D11="","",VLOOKUP(VLOOKUP(一覧表!D11,INDIRECT(一覧表!C11&amp;"選手データ!A:O"),MATCH("所属",INDIRECT(一覧表!C11&amp;"選手データ!1:1"),0),0),所属csv!$A:$H,MATCH("所属コード",所属csv!$1:$1,0),0))</f>
        <v/>
      </c>
      <c r="C10" s="44"/>
      <c r="D10" s="44"/>
      <c r="E10" s="44" t="str">
        <f>IF(一覧表!D11="","",一覧表!D11)</f>
        <v/>
      </c>
      <c r="F10" s="44" t="str">
        <f ca="1">IF(一覧表!E11="","",一覧表!E11)</f>
        <v/>
      </c>
      <c r="G10" s="44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44" t="str">
        <f ca="1">IF(一覧表!E11="","",一覧表!E11)</f>
        <v/>
      </c>
      <c r="I10" s="44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44" t="str">
        <f>IF(一覧表!D11="","","JPN")</f>
        <v/>
      </c>
      <c r="K10" s="44" t="str">
        <f>IF(一覧表!D11="","",IF(一覧表!C11="男",1,2))</f>
        <v/>
      </c>
      <c r="L10" s="44" t="str">
        <f>IF(一覧表!D11="","",一覧表!F11)</f>
        <v/>
      </c>
      <c r="M10" s="44" t="str">
        <f ca="1">IF(一覧表!D11="","",LEFT(VLOOKUP(一覧表!D11,INDIRECT(一覧表!C11&amp;"選手データ!A:O"),MATCH("Birthday",INDIRECT(一覧表!C11&amp;"選手データ!1:1"),0),0),4))</f>
        <v/>
      </c>
      <c r="N10" s="44" t="str">
        <f>IF(一覧表!D11="","","0")</f>
        <v/>
      </c>
      <c r="O10" s="44" t="str">
        <f>IF(一覧表!D11="","","千葉")</f>
        <v/>
      </c>
      <c r="P10" s="44"/>
      <c r="Q10" s="44" t="str">
        <f>IF(一覧表!G11="","",VLOOKUP(一覧表!G11,競技csv!$A:$O,MATCH("競技コード",競技csv!$1:$1,0),0))</f>
        <v/>
      </c>
      <c r="R10" s="44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44" t="str">
        <f>IF(一覧表!G11="","","0")</f>
        <v/>
      </c>
      <c r="T10" s="44" t="str">
        <f>IF(一覧表!G11="","","2")</f>
        <v/>
      </c>
      <c r="U10" s="44" t="str">
        <f>IF(一覧表!M11="","",VLOOKUP(一覧表!M11,競技csv!$A:$O,MATCH("競技コード",競技csv!$1:$1,0),0))</f>
        <v/>
      </c>
      <c r="V10" s="44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44" t="str">
        <f>IF(一覧表!M11="","","0")</f>
        <v/>
      </c>
      <c r="X10" s="44" t="str">
        <f>IF(一覧表!M11="","","2")</f>
        <v/>
      </c>
      <c r="Y10" s="44" t="str">
        <f>IF(一覧表!S11="","",VLOOKUP("共通"&amp;一覧表!C11&amp;"子4X100mR",競技csv!A:O,MATCH("競技コード",競技csv!$1:$1,0),0))</f>
        <v/>
      </c>
      <c r="Z10" s="44" t="str">
        <f>IF(一覧表!T11="","",一覧表!T11&amp;".")&amp;IF(一覧表!U11="","",TEXT(一覧表!U11,"00")&amp;".")&amp;IF(一覧表!V11="","",TEXT(一覧表!V11,"00"))</f>
        <v/>
      </c>
      <c r="AA10" s="44" t="str">
        <f>IF(一覧表!S11="","","0")</f>
        <v/>
      </c>
      <c r="AB10" s="44" t="str">
        <f>IF(一覧表!S11="","","2")</f>
        <v/>
      </c>
    </row>
    <row r="11" spans="1:36" x14ac:dyDescent="0.45">
      <c r="A11" s="44" t="str">
        <f>IF(一覧表!D12="","",IF(一覧表!C12="男",10000+一覧表!D12,20000+一覧表!D12))</f>
        <v/>
      </c>
      <c r="B11" s="44" t="str">
        <f ca="1">IF(一覧表!D12="","",VLOOKUP(VLOOKUP(一覧表!D12,INDIRECT(一覧表!C12&amp;"選手データ!A:O"),MATCH("所属",INDIRECT(一覧表!C12&amp;"選手データ!1:1"),0),0),所属csv!$A:$H,MATCH("所属コード",所属csv!$1:$1,0),0))</f>
        <v/>
      </c>
      <c r="C11" s="44"/>
      <c r="D11" s="44"/>
      <c r="E11" s="44" t="str">
        <f>IF(一覧表!D12="","",一覧表!D12)</f>
        <v/>
      </c>
      <c r="F11" s="44" t="str">
        <f ca="1">IF(一覧表!E12="","",一覧表!E12)</f>
        <v/>
      </c>
      <c r="G11" s="44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44" t="str">
        <f ca="1">IF(一覧表!E12="","",一覧表!E12)</f>
        <v/>
      </c>
      <c r="I11" s="44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44" t="str">
        <f>IF(一覧表!D12="","","JPN")</f>
        <v/>
      </c>
      <c r="K11" s="44" t="str">
        <f>IF(一覧表!D12="","",IF(一覧表!C12="男",1,2))</f>
        <v/>
      </c>
      <c r="L11" s="44" t="str">
        <f>IF(一覧表!D12="","",一覧表!F12)</f>
        <v/>
      </c>
      <c r="M11" s="44" t="str">
        <f ca="1">IF(一覧表!D12="","",LEFT(VLOOKUP(一覧表!D12,INDIRECT(一覧表!C12&amp;"選手データ!A:O"),MATCH("Birthday",INDIRECT(一覧表!C12&amp;"選手データ!1:1"),0),0),4))</f>
        <v/>
      </c>
      <c r="N11" s="44" t="str">
        <f>IF(一覧表!D12="","","0")</f>
        <v/>
      </c>
      <c r="O11" s="44" t="str">
        <f>IF(一覧表!D12="","","千葉")</f>
        <v/>
      </c>
      <c r="P11" s="44"/>
      <c r="Q11" s="44" t="str">
        <f>IF(一覧表!G12="","",VLOOKUP(一覧表!G12,競技csv!$A:$O,MATCH("競技コード",競技csv!$1:$1,0),0))</f>
        <v/>
      </c>
      <c r="R11" s="44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44" t="str">
        <f>IF(一覧表!G12="","","0")</f>
        <v/>
      </c>
      <c r="T11" s="44" t="str">
        <f>IF(一覧表!G12="","","2")</f>
        <v/>
      </c>
      <c r="U11" s="44" t="str">
        <f>IF(一覧表!M12="","",VLOOKUP(一覧表!M12,競技csv!$A:$O,MATCH("競技コード",競技csv!$1:$1,0),0))</f>
        <v/>
      </c>
      <c r="V11" s="44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44" t="str">
        <f>IF(一覧表!M12="","","0")</f>
        <v/>
      </c>
      <c r="X11" s="44" t="str">
        <f>IF(一覧表!M12="","","2")</f>
        <v/>
      </c>
      <c r="Y11" s="44" t="str">
        <f>IF(一覧表!S12="","",VLOOKUP("共通"&amp;一覧表!C12&amp;"子4X100mR",競技csv!A:O,MATCH("競技コード",競技csv!$1:$1,0),0))</f>
        <v/>
      </c>
      <c r="Z11" s="44" t="str">
        <f>IF(一覧表!T12="","",一覧表!T12&amp;".")&amp;IF(一覧表!U12="","",TEXT(一覧表!U12,"00")&amp;".")&amp;IF(一覧表!V12="","",TEXT(一覧表!V12,"00"))</f>
        <v/>
      </c>
      <c r="AA11" s="44" t="str">
        <f>IF(一覧表!S12="","","0")</f>
        <v/>
      </c>
      <c r="AB11" s="44" t="str">
        <f>IF(一覧表!S12="","","2")</f>
        <v/>
      </c>
    </row>
    <row r="12" spans="1:36" x14ac:dyDescent="0.45">
      <c r="A12" s="44" t="str">
        <f>IF(一覧表!D13="","",IF(一覧表!C13="男",10000+一覧表!D13,20000+一覧表!D13))</f>
        <v/>
      </c>
      <c r="B12" s="44" t="str">
        <f ca="1">IF(一覧表!D13="","",VLOOKUP(VLOOKUP(一覧表!D13,INDIRECT(一覧表!C13&amp;"選手データ!A:O"),MATCH("所属",INDIRECT(一覧表!C13&amp;"選手データ!1:1"),0),0),所属csv!$A:$H,MATCH("所属コード",所属csv!$1:$1,0),0))</f>
        <v/>
      </c>
      <c r="C12" s="44"/>
      <c r="D12" s="44"/>
      <c r="E12" s="44" t="str">
        <f>IF(一覧表!D13="","",一覧表!D13)</f>
        <v/>
      </c>
      <c r="F12" s="44" t="str">
        <f ca="1">IF(一覧表!E13="","",一覧表!E13)</f>
        <v/>
      </c>
      <c r="G12" s="44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44" t="str">
        <f ca="1">IF(一覧表!E13="","",一覧表!E13)</f>
        <v/>
      </c>
      <c r="I12" s="44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44" t="str">
        <f>IF(一覧表!D13="","","JPN")</f>
        <v/>
      </c>
      <c r="K12" s="44" t="str">
        <f>IF(一覧表!D13="","",IF(一覧表!C13="男",1,2))</f>
        <v/>
      </c>
      <c r="L12" s="44" t="str">
        <f>IF(一覧表!D13="","",一覧表!F13)</f>
        <v/>
      </c>
      <c r="M12" s="44" t="str">
        <f ca="1">IF(一覧表!D13="","",LEFT(VLOOKUP(一覧表!D13,INDIRECT(一覧表!C13&amp;"選手データ!A:O"),MATCH("Birthday",INDIRECT(一覧表!C13&amp;"選手データ!1:1"),0),0),4))</f>
        <v/>
      </c>
      <c r="N12" s="44" t="str">
        <f>IF(一覧表!D13="","","0")</f>
        <v/>
      </c>
      <c r="O12" s="44" t="str">
        <f>IF(一覧表!D13="","","千葉")</f>
        <v/>
      </c>
      <c r="P12" s="44"/>
      <c r="Q12" s="44" t="str">
        <f>IF(一覧表!G13="","",VLOOKUP(一覧表!G13,競技csv!$A:$O,MATCH("競技コード",競技csv!$1:$1,0),0))</f>
        <v/>
      </c>
      <c r="R12" s="44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44" t="str">
        <f>IF(一覧表!G13="","","0")</f>
        <v/>
      </c>
      <c r="T12" s="44" t="str">
        <f>IF(一覧表!G13="","","2")</f>
        <v/>
      </c>
      <c r="U12" s="44" t="str">
        <f>IF(一覧表!M13="","",VLOOKUP(一覧表!M13,競技csv!$A:$O,MATCH("競技コード",競技csv!$1:$1,0),0))</f>
        <v/>
      </c>
      <c r="V12" s="44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44" t="str">
        <f>IF(一覧表!M13="","","0")</f>
        <v/>
      </c>
      <c r="X12" s="44" t="str">
        <f>IF(一覧表!M13="","","2")</f>
        <v/>
      </c>
      <c r="Y12" s="44" t="str">
        <f>IF(一覧表!S13="","",VLOOKUP("共通"&amp;一覧表!C13&amp;"子4X100mR",競技csv!A:O,MATCH("競技コード",競技csv!$1:$1,0),0))</f>
        <v/>
      </c>
      <c r="Z12" s="44" t="str">
        <f>IF(一覧表!T13="","",一覧表!T13&amp;".")&amp;IF(一覧表!U13="","",TEXT(一覧表!U13,"00")&amp;".")&amp;IF(一覧表!V13="","",TEXT(一覧表!V13,"00"))</f>
        <v/>
      </c>
      <c r="AA12" s="44" t="str">
        <f>IF(一覧表!S13="","","0")</f>
        <v/>
      </c>
      <c r="AB12" s="44" t="str">
        <f>IF(一覧表!S13="","","2")</f>
        <v/>
      </c>
    </row>
    <row r="13" spans="1:36" x14ac:dyDescent="0.45">
      <c r="A13" s="44" t="str">
        <f>IF(一覧表!D14="","",IF(一覧表!C14="男",10000+一覧表!D14,20000+一覧表!D14))</f>
        <v/>
      </c>
      <c r="B13" s="44" t="str">
        <f ca="1">IF(一覧表!D14="","",VLOOKUP(VLOOKUP(一覧表!D14,INDIRECT(一覧表!C14&amp;"選手データ!A:O"),MATCH("所属",INDIRECT(一覧表!C14&amp;"選手データ!1:1"),0),0),所属csv!$A:$H,MATCH("所属コード",所属csv!$1:$1,0),0))</f>
        <v/>
      </c>
      <c r="C13" s="44"/>
      <c r="D13" s="44"/>
      <c r="E13" s="44" t="str">
        <f>IF(一覧表!D14="","",一覧表!D14)</f>
        <v/>
      </c>
      <c r="F13" s="44" t="str">
        <f ca="1">IF(一覧表!E14="","",一覧表!E14)</f>
        <v/>
      </c>
      <c r="G13" s="44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44" t="str">
        <f ca="1">IF(一覧表!E14="","",一覧表!E14)</f>
        <v/>
      </c>
      <c r="I13" s="44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44" t="str">
        <f>IF(一覧表!D14="","","JPN")</f>
        <v/>
      </c>
      <c r="K13" s="44" t="str">
        <f>IF(一覧表!D14="","",IF(一覧表!C14="男",1,2))</f>
        <v/>
      </c>
      <c r="L13" s="44" t="str">
        <f>IF(一覧表!D14="","",一覧表!F14)</f>
        <v/>
      </c>
      <c r="M13" s="44" t="str">
        <f ca="1">IF(一覧表!D14="","",LEFT(VLOOKUP(一覧表!D14,INDIRECT(一覧表!C14&amp;"選手データ!A:O"),MATCH("Birthday",INDIRECT(一覧表!C14&amp;"選手データ!1:1"),0),0),4))</f>
        <v/>
      </c>
      <c r="N13" s="44" t="str">
        <f>IF(一覧表!D14="","","0")</f>
        <v/>
      </c>
      <c r="O13" s="44" t="str">
        <f>IF(一覧表!D14="","","千葉")</f>
        <v/>
      </c>
      <c r="P13" s="44"/>
      <c r="Q13" s="44" t="str">
        <f>IF(一覧表!G14="","",VLOOKUP(一覧表!G14,競技csv!$A:$O,MATCH("競技コード",競技csv!$1:$1,0),0))</f>
        <v/>
      </c>
      <c r="R13" s="44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44" t="str">
        <f>IF(一覧表!G14="","","0")</f>
        <v/>
      </c>
      <c r="T13" s="44" t="str">
        <f>IF(一覧表!G14="","","2")</f>
        <v/>
      </c>
      <c r="U13" s="44" t="str">
        <f>IF(一覧表!M14="","",VLOOKUP(一覧表!M14,競技csv!$A:$O,MATCH("競技コード",競技csv!$1:$1,0),0))</f>
        <v/>
      </c>
      <c r="V13" s="44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44" t="str">
        <f>IF(一覧表!M14="","","0")</f>
        <v/>
      </c>
      <c r="X13" s="44" t="str">
        <f>IF(一覧表!M14="","","2")</f>
        <v/>
      </c>
      <c r="Y13" s="44" t="str">
        <f>IF(一覧表!S14="","",VLOOKUP("共通"&amp;一覧表!C14&amp;"子4X100mR",競技csv!A:O,MATCH("競技コード",競技csv!$1:$1,0),0))</f>
        <v/>
      </c>
      <c r="Z13" s="44" t="str">
        <f>IF(一覧表!T14="","",一覧表!T14&amp;".")&amp;IF(一覧表!U14="","",TEXT(一覧表!U14,"00")&amp;".")&amp;IF(一覧表!V14="","",TEXT(一覧表!V14,"00"))</f>
        <v/>
      </c>
      <c r="AA13" s="44" t="str">
        <f>IF(一覧表!S14="","","0")</f>
        <v/>
      </c>
      <c r="AB13" s="44" t="str">
        <f>IF(一覧表!S14="","","2")</f>
        <v/>
      </c>
    </row>
    <row r="14" spans="1:36" x14ac:dyDescent="0.45">
      <c r="A14" s="44" t="str">
        <f>IF(一覧表!D15="","",IF(一覧表!C15="男",10000+一覧表!D15,20000+一覧表!D15))</f>
        <v/>
      </c>
      <c r="B14" s="44" t="str">
        <f ca="1">IF(一覧表!D15="","",VLOOKUP(VLOOKUP(一覧表!D15,INDIRECT(一覧表!C15&amp;"選手データ!A:O"),MATCH("所属",INDIRECT(一覧表!C15&amp;"選手データ!1:1"),0),0),所属csv!$A:$H,MATCH("所属コード",所属csv!$1:$1,0),0))</f>
        <v/>
      </c>
      <c r="C14" s="44"/>
      <c r="D14" s="44"/>
      <c r="E14" s="44" t="str">
        <f>IF(一覧表!D15="","",一覧表!D15)</f>
        <v/>
      </c>
      <c r="F14" s="44" t="str">
        <f ca="1">IF(一覧表!E15="","",一覧表!E15)</f>
        <v/>
      </c>
      <c r="G14" s="44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44" t="str">
        <f ca="1">IF(一覧表!E15="","",一覧表!E15)</f>
        <v/>
      </c>
      <c r="I14" s="44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44" t="str">
        <f>IF(一覧表!D15="","","JPN")</f>
        <v/>
      </c>
      <c r="K14" s="44" t="str">
        <f>IF(一覧表!D15="","",IF(一覧表!C15="男",1,2))</f>
        <v/>
      </c>
      <c r="L14" s="44" t="str">
        <f>IF(一覧表!D15="","",一覧表!F15)</f>
        <v/>
      </c>
      <c r="M14" s="44" t="str">
        <f ca="1">IF(一覧表!D15="","",LEFT(VLOOKUP(一覧表!D15,INDIRECT(一覧表!C15&amp;"選手データ!A:O"),MATCH("Birthday",INDIRECT(一覧表!C15&amp;"選手データ!1:1"),0),0),4))</f>
        <v/>
      </c>
      <c r="N14" s="44" t="str">
        <f>IF(一覧表!D15="","","0")</f>
        <v/>
      </c>
      <c r="O14" s="44" t="str">
        <f>IF(一覧表!D15="","","千葉")</f>
        <v/>
      </c>
      <c r="P14" s="44"/>
      <c r="Q14" s="44" t="str">
        <f>IF(一覧表!G15="","",VLOOKUP(一覧表!G15,競技csv!$A:$O,MATCH("競技コード",競技csv!$1:$1,0),0))</f>
        <v/>
      </c>
      <c r="R14" s="44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44" t="str">
        <f>IF(一覧表!G15="","","0")</f>
        <v/>
      </c>
      <c r="T14" s="44" t="str">
        <f>IF(一覧表!G15="","","2")</f>
        <v/>
      </c>
      <c r="U14" s="44" t="str">
        <f>IF(一覧表!M15="","",VLOOKUP(一覧表!M15,競技csv!$A:$O,MATCH("競技コード",競技csv!$1:$1,0),0))</f>
        <v/>
      </c>
      <c r="V14" s="44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44" t="str">
        <f>IF(一覧表!M15="","","0")</f>
        <v/>
      </c>
      <c r="X14" s="44" t="str">
        <f>IF(一覧表!M15="","","2")</f>
        <v/>
      </c>
      <c r="Y14" s="44" t="str">
        <f>IF(一覧表!S15="","",VLOOKUP("共通"&amp;一覧表!C15&amp;"子4X100mR",競技csv!A:O,MATCH("競技コード",競技csv!$1:$1,0),0))</f>
        <v/>
      </c>
      <c r="Z14" s="44" t="str">
        <f>IF(一覧表!T15="","",一覧表!T15&amp;".")&amp;IF(一覧表!U15="","",TEXT(一覧表!U15,"00")&amp;".")&amp;IF(一覧表!V15="","",TEXT(一覧表!V15,"00"))</f>
        <v/>
      </c>
      <c r="AA14" s="44" t="str">
        <f>IF(一覧表!S15="","","0")</f>
        <v/>
      </c>
      <c r="AB14" s="44" t="str">
        <f>IF(一覧表!S15="","","2")</f>
        <v/>
      </c>
    </row>
    <row r="15" spans="1:36" x14ac:dyDescent="0.45">
      <c r="A15" s="44" t="str">
        <f>IF(一覧表!D16="","",IF(一覧表!C16="男",10000+一覧表!D16,20000+一覧表!D16))</f>
        <v/>
      </c>
      <c r="B15" s="44" t="str">
        <f ca="1">IF(一覧表!D16="","",VLOOKUP(VLOOKUP(一覧表!D16,INDIRECT(一覧表!C16&amp;"選手データ!A:O"),MATCH("所属",INDIRECT(一覧表!C16&amp;"選手データ!1:1"),0),0),所属csv!$A:$H,MATCH("所属コード",所属csv!$1:$1,0),0))</f>
        <v/>
      </c>
      <c r="C15" s="44"/>
      <c r="D15" s="44"/>
      <c r="E15" s="44" t="str">
        <f>IF(一覧表!D16="","",一覧表!D16)</f>
        <v/>
      </c>
      <c r="F15" s="44" t="str">
        <f ca="1">IF(一覧表!E16="","",一覧表!E16)</f>
        <v/>
      </c>
      <c r="G15" s="44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44" t="str">
        <f ca="1">IF(一覧表!E16="","",一覧表!E16)</f>
        <v/>
      </c>
      <c r="I15" s="44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44" t="str">
        <f>IF(一覧表!D16="","","JPN")</f>
        <v/>
      </c>
      <c r="K15" s="44" t="str">
        <f>IF(一覧表!D16="","",IF(一覧表!C16="男",1,2))</f>
        <v/>
      </c>
      <c r="L15" s="44" t="str">
        <f>IF(一覧表!D16="","",一覧表!F16)</f>
        <v/>
      </c>
      <c r="M15" s="44" t="str">
        <f ca="1">IF(一覧表!D16="","",LEFT(VLOOKUP(一覧表!D16,INDIRECT(一覧表!C16&amp;"選手データ!A:O"),MATCH("Birthday",INDIRECT(一覧表!C16&amp;"選手データ!1:1"),0),0),4))</f>
        <v/>
      </c>
      <c r="N15" s="44" t="str">
        <f>IF(一覧表!D16="","","0")</f>
        <v/>
      </c>
      <c r="O15" s="44" t="str">
        <f>IF(一覧表!D16="","","千葉")</f>
        <v/>
      </c>
      <c r="P15" s="44"/>
      <c r="Q15" s="44" t="str">
        <f>IF(一覧表!G16="","",VLOOKUP(一覧表!G16,競技csv!$A:$O,MATCH("競技コード",競技csv!$1:$1,0),0))</f>
        <v/>
      </c>
      <c r="R15" s="44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44" t="str">
        <f>IF(一覧表!G16="","","0")</f>
        <v/>
      </c>
      <c r="T15" s="44" t="str">
        <f>IF(一覧表!G16="","","2")</f>
        <v/>
      </c>
      <c r="U15" s="44" t="str">
        <f>IF(一覧表!M16="","",VLOOKUP(一覧表!M16,競技csv!$A:$O,MATCH("競技コード",競技csv!$1:$1,0),0))</f>
        <v/>
      </c>
      <c r="V15" s="44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44" t="str">
        <f>IF(一覧表!M16="","","0")</f>
        <v/>
      </c>
      <c r="X15" s="44" t="str">
        <f>IF(一覧表!M16="","","2")</f>
        <v/>
      </c>
      <c r="Y15" s="44" t="str">
        <f>IF(一覧表!S16="","",VLOOKUP("共通"&amp;一覧表!C16&amp;"子4X100mR",競技csv!A:O,MATCH("競技コード",競技csv!$1:$1,0),0))</f>
        <v/>
      </c>
      <c r="Z15" s="44" t="str">
        <f>IF(一覧表!T16="","",一覧表!T16&amp;".")&amp;IF(一覧表!U16="","",TEXT(一覧表!U16,"00")&amp;".")&amp;IF(一覧表!V16="","",TEXT(一覧表!V16,"00"))</f>
        <v/>
      </c>
      <c r="AA15" s="44" t="str">
        <f>IF(一覧表!S16="","","0")</f>
        <v/>
      </c>
      <c r="AB15" s="44" t="str">
        <f>IF(一覧表!S16="","","2")</f>
        <v/>
      </c>
    </row>
    <row r="16" spans="1:36" x14ac:dyDescent="0.45">
      <c r="A16" s="44" t="str">
        <f>IF(一覧表!D17="","",IF(一覧表!C17="男",10000+一覧表!D17,20000+一覧表!D17))</f>
        <v/>
      </c>
      <c r="B16" s="44" t="str">
        <f ca="1">IF(一覧表!D17="","",VLOOKUP(VLOOKUP(一覧表!D17,INDIRECT(一覧表!C17&amp;"選手データ!A:O"),MATCH("所属",INDIRECT(一覧表!C17&amp;"選手データ!1:1"),0),0),所属csv!$A:$H,MATCH("所属コード",所属csv!$1:$1,0),0))</f>
        <v/>
      </c>
      <c r="C16" s="44"/>
      <c r="D16" s="44"/>
      <c r="E16" s="44" t="str">
        <f>IF(一覧表!D17="","",一覧表!D17)</f>
        <v/>
      </c>
      <c r="F16" s="44" t="str">
        <f ca="1">IF(一覧表!E17="","",一覧表!E17)</f>
        <v/>
      </c>
      <c r="G16" s="44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44" t="str">
        <f ca="1">IF(一覧表!E17="","",一覧表!E17)</f>
        <v/>
      </c>
      <c r="I16" s="44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44" t="str">
        <f>IF(一覧表!D17="","","JPN")</f>
        <v/>
      </c>
      <c r="K16" s="44" t="str">
        <f>IF(一覧表!D17="","",IF(一覧表!C17="男",1,2))</f>
        <v/>
      </c>
      <c r="L16" s="44" t="str">
        <f>IF(一覧表!D17="","",一覧表!F17)</f>
        <v/>
      </c>
      <c r="M16" s="44" t="str">
        <f ca="1">IF(一覧表!D17="","",LEFT(VLOOKUP(一覧表!D17,INDIRECT(一覧表!C17&amp;"選手データ!A:O"),MATCH("Birthday",INDIRECT(一覧表!C17&amp;"選手データ!1:1"),0),0),4))</f>
        <v/>
      </c>
      <c r="N16" s="44" t="str">
        <f>IF(一覧表!D17="","","0")</f>
        <v/>
      </c>
      <c r="O16" s="44" t="str">
        <f>IF(一覧表!D17="","","千葉")</f>
        <v/>
      </c>
      <c r="P16" s="44"/>
      <c r="Q16" s="44" t="str">
        <f>IF(一覧表!G17="","",VLOOKUP(一覧表!G17,競技csv!$A:$O,MATCH("競技コード",競技csv!$1:$1,0),0))</f>
        <v/>
      </c>
      <c r="R16" s="44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44" t="str">
        <f>IF(一覧表!G17="","","0")</f>
        <v/>
      </c>
      <c r="T16" s="44" t="str">
        <f>IF(一覧表!G17="","","2")</f>
        <v/>
      </c>
      <c r="U16" s="44" t="str">
        <f>IF(一覧表!M17="","",VLOOKUP(一覧表!M17,競技csv!$A:$O,MATCH("競技コード",競技csv!$1:$1,0),0))</f>
        <v/>
      </c>
      <c r="V16" s="44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44" t="str">
        <f>IF(一覧表!M17="","","0")</f>
        <v/>
      </c>
      <c r="X16" s="44" t="str">
        <f>IF(一覧表!M17="","","2")</f>
        <v/>
      </c>
      <c r="Y16" s="44" t="str">
        <f>IF(一覧表!S17="","",VLOOKUP("共通"&amp;一覧表!C17&amp;"子4X100mR",競技csv!A:O,MATCH("競技コード",競技csv!$1:$1,0),0))</f>
        <v/>
      </c>
      <c r="Z16" s="44" t="str">
        <f>IF(一覧表!T17="","",一覧表!T17&amp;".")&amp;IF(一覧表!U17="","",TEXT(一覧表!U17,"00")&amp;".")&amp;IF(一覧表!V17="","",TEXT(一覧表!V17,"00"))</f>
        <v/>
      </c>
      <c r="AA16" s="44" t="str">
        <f>IF(一覧表!S17="","","0")</f>
        <v/>
      </c>
      <c r="AB16" s="44" t="str">
        <f>IF(一覧表!S17="","","2")</f>
        <v/>
      </c>
    </row>
    <row r="17" spans="1:28" x14ac:dyDescent="0.45">
      <c r="A17" s="44" t="str">
        <f>IF(一覧表!D18="","",IF(一覧表!C18="男",10000+一覧表!D18,20000+一覧表!D18))</f>
        <v/>
      </c>
      <c r="B17" s="44" t="str">
        <f ca="1">IF(一覧表!D18="","",VLOOKUP(VLOOKUP(一覧表!D18,INDIRECT(一覧表!C18&amp;"選手データ!A:O"),MATCH("所属",INDIRECT(一覧表!C18&amp;"選手データ!1:1"),0),0),所属csv!$A:$H,MATCH("所属コード",所属csv!$1:$1,0),0))</f>
        <v/>
      </c>
      <c r="C17" s="44"/>
      <c r="D17" s="44"/>
      <c r="E17" s="44" t="str">
        <f>IF(一覧表!D18="","",一覧表!D18)</f>
        <v/>
      </c>
      <c r="F17" s="44" t="str">
        <f ca="1">IF(一覧表!E18="","",一覧表!E18)</f>
        <v/>
      </c>
      <c r="G17" s="44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44" t="str">
        <f ca="1">IF(一覧表!E18="","",一覧表!E18)</f>
        <v/>
      </c>
      <c r="I17" s="44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44" t="str">
        <f>IF(一覧表!D18="","","JPN")</f>
        <v/>
      </c>
      <c r="K17" s="44" t="str">
        <f>IF(一覧表!D18="","",IF(一覧表!C18="男",1,2))</f>
        <v/>
      </c>
      <c r="L17" s="44" t="str">
        <f>IF(一覧表!D18="","",一覧表!F18)</f>
        <v/>
      </c>
      <c r="M17" s="44" t="str">
        <f ca="1">IF(一覧表!D18="","",LEFT(VLOOKUP(一覧表!D18,INDIRECT(一覧表!C18&amp;"選手データ!A:O"),MATCH("Birthday",INDIRECT(一覧表!C18&amp;"選手データ!1:1"),0),0),4))</f>
        <v/>
      </c>
      <c r="N17" s="44" t="str">
        <f>IF(一覧表!D18="","","0")</f>
        <v/>
      </c>
      <c r="O17" s="44" t="str">
        <f>IF(一覧表!D18="","","千葉")</f>
        <v/>
      </c>
      <c r="P17" s="44"/>
      <c r="Q17" s="44" t="str">
        <f>IF(一覧表!G18="","",VLOOKUP(一覧表!G18,競技csv!$A:$O,MATCH("競技コード",競技csv!$1:$1,0),0))</f>
        <v/>
      </c>
      <c r="R17" s="44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44" t="str">
        <f>IF(一覧表!G18="","","0")</f>
        <v/>
      </c>
      <c r="T17" s="44" t="str">
        <f>IF(一覧表!G18="","","2")</f>
        <v/>
      </c>
      <c r="U17" s="44" t="str">
        <f>IF(一覧表!M18="","",VLOOKUP(一覧表!M18,競技csv!$A:$O,MATCH("競技コード",競技csv!$1:$1,0),0))</f>
        <v/>
      </c>
      <c r="V17" s="44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44" t="str">
        <f>IF(一覧表!M18="","","0")</f>
        <v/>
      </c>
      <c r="X17" s="44" t="str">
        <f>IF(一覧表!M18="","","2")</f>
        <v/>
      </c>
      <c r="Y17" s="44" t="str">
        <f>IF(一覧表!S18="","",VLOOKUP("共通"&amp;一覧表!C18&amp;"子4X100mR",競技csv!A:O,MATCH("競技コード",競技csv!$1:$1,0),0))</f>
        <v/>
      </c>
      <c r="Z17" s="44" t="str">
        <f>IF(一覧表!T18="","",一覧表!T18&amp;".")&amp;IF(一覧表!U18="","",TEXT(一覧表!U18,"00")&amp;".")&amp;IF(一覧表!V18="","",TEXT(一覧表!V18,"00"))</f>
        <v/>
      </c>
      <c r="AA17" s="44" t="str">
        <f>IF(一覧表!S18="","","0")</f>
        <v/>
      </c>
      <c r="AB17" s="44" t="str">
        <f>IF(一覧表!S18="","","2")</f>
        <v/>
      </c>
    </row>
    <row r="18" spans="1:28" x14ac:dyDescent="0.45">
      <c r="A18" s="44" t="str">
        <f>IF(一覧表!D19="","",IF(一覧表!C19="男",10000+一覧表!D19,20000+一覧表!D19))</f>
        <v/>
      </c>
      <c r="B18" s="44" t="str">
        <f ca="1">IF(一覧表!D19="","",VLOOKUP(VLOOKUP(一覧表!D19,INDIRECT(一覧表!C19&amp;"選手データ!A:O"),MATCH("所属",INDIRECT(一覧表!C19&amp;"選手データ!1:1"),0),0),所属csv!$A:$H,MATCH("所属コード",所属csv!$1:$1,0),0))</f>
        <v/>
      </c>
      <c r="C18" s="44"/>
      <c r="D18" s="44"/>
      <c r="E18" s="44" t="str">
        <f>IF(一覧表!D19="","",一覧表!D19)</f>
        <v/>
      </c>
      <c r="F18" s="44" t="str">
        <f ca="1">IF(一覧表!E19="","",一覧表!E19)</f>
        <v/>
      </c>
      <c r="G18" s="44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44" t="str">
        <f ca="1">IF(一覧表!E19="","",一覧表!E19)</f>
        <v/>
      </c>
      <c r="I18" s="44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44" t="str">
        <f>IF(一覧表!D19="","","JPN")</f>
        <v/>
      </c>
      <c r="K18" s="44" t="str">
        <f>IF(一覧表!D19="","",IF(一覧表!C19="男",1,2))</f>
        <v/>
      </c>
      <c r="L18" s="44" t="str">
        <f>IF(一覧表!D19="","",一覧表!F19)</f>
        <v/>
      </c>
      <c r="M18" s="44" t="str">
        <f ca="1">IF(一覧表!D19="","",LEFT(VLOOKUP(一覧表!D19,INDIRECT(一覧表!C19&amp;"選手データ!A:O"),MATCH("Birthday",INDIRECT(一覧表!C19&amp;"選手データ!1:1"),0),0),4))</f>
        <v/>
      </c>
      <c r="N18" s="44" t="str">
        <f>IF(一覧表!D19="","","0")</f>
        <v/>
      </c>
      <c r="O18" s="44" t="str">
        <f>IF(一覧表!D19="","","千葉")</f>
        <v/>
      </c>
      <c r="P18" s="44"/>
      <c r="Q18" s="44" t="str">
        <f>IF(一覧表!G19="","",VLOOKUP(一覧表!G19,競技csv!$A:$O,MATCH("競技コード",競技csv!$1:$1,0),0))</f>
        <v/>
      </c>
      <c r="R18" s="44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44" t="str">
        <f>IF(一覧表!G19="","","0")</f>
        <v/>
      </c>
      <c r="T18" s="44" t="str">
        <f>IF(一覧表!G19="","","2")</f>
        <v/>
      </c>
      <c r="U18" s="44" t="str">
        <f>IF(一覧表!M19="","",VLOOKUP(一覧表!M19,競技csv!$A:$O,MATCH("競技コード",競技csv!$1:$1,0),0))</f>
        <v/>
      </c>
      <c r="V18" s="44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44" t="str">
        <f>IF(一覧表!M19="","","0")</f>
        <v/>
      </c>
      <c r="X18" s="44" t="str">
        <f>IF(一覧表!M19="","","2")</f>
        <v/>
      </c>
      <c r="Y18" s="44" t="str">
        <f>IF(一覧表!S19="","",VLOOKUP("共通"&amp;一覧表!C19&amp;"子4X100mR",競技csv!A:O,MATCH("競技コード",競技csv!$1:$1,0),0))</f>
        <v/>
      </c>
      <c r="Z18" s="44" t="str">
        <f>IF(一覧表!T19="","",一覧表!T19&amp;".")&amp;IF(一覧表!U19="","",TEXT(一覧表!U19,"00")&amp;".")&amp;IF(一覧表!V19="","",TEXT(一覧表!V19,"00"))</f>
        <v/>
      </c>
      <c r="AA18" s="44" t="str">
        <f>IF(一覧表!S19="","","0")</f>
        <v/>
      </c>
      <c r="AB18" s="44" t="str">
        <f>IF(一覧表!S19="","","2")</f>
        <v/>
      </c>
    </row>
    <row r="19" spans="1:28" x14ac:dyDescent="0.45">
      <c r="A19" s="44" t="str">
        <f>IF(一覧表!D20="","",IF(一覧表!C20="男",10000+一覧表!D20,20000+一覧表!D20))</f>
        <v/>
      </c>
      <c r="B19" s="44" t="str">
        <f ca="1">IF(一覧表!D20="","",VLOOKUP(VLOOKUP(一覧表!D20,INDIRECT(一覧表!C20&amp;"選手データ!A:O"),MATCH("所属",INDIRECT(一覧表!C20&amp;"選手データ!1:1"),0),0),所属csv!$A:$H,MATCH("所属コード",所属csv!$1:$1,0),0))</f>
        <v/>
      </c>
      <c r="C19" s="44"/>
      <c r="D19" s="44"/>
      <c r="E19" s="44" t="str">
        <f>IF(一覧表!D20="","",一覧表!D20)</f>
        <v/>
      </c>
      <c r="F19" s="44" t="str">
        <f ca="1">IF(一覧表!E20="","",一覧表!E20)</f>
        <v/>
      </c>
      <c r="G19" s="44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44" t="str">
        <f ca="1">IF(一覧表!E20="","",一覧表!E20)</f>
        <v/>
      </c>
      <c r="I19" s="44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44" t="str">
        <f>IF(一覧表!D20="","","JPN")</f>
        <v/>
      </c>
      <c r="K19" s="44" t="str">
        <f>IF(一覧表!D20="","",IF(一覧表!C20="男",1,2))</f>
        <v/>
      </c>
      <c r="L19" s="44" t="str">
        <f>IF(一覧表!D20="","",一覧表!F20)</f>
        <v/>
      </c>
      <c r="M19" s="44" t="str">
        <f ca="1">IF(一覧表!D20="","",LEFT(VLOOKUP(一覧表!D20,INDIRECT(一覧表!C20&amp;"選手データ!A:O"),MATCH("Birthday",INDIRECT(一覧表!C20&amp;"選手データ!1:1"),0),0),4))</f>
        <v/>
      </c>
      <c r="N19" s="44" t="str">
        <f>IF(一覧表!D20="","","0")</f>
        <v/>
      </c>
      <c r="O19" s="44" t="str">
        <f>IF(一覧表!D20="","","千葉")</f>
        <v/>
      </c>
      <c r="P19" s="44"/>
      <c r="Q19" s="44" t="str">
        <f>IF(一覧表!G20="","",VLOOKUP(一覧表!G20,競技csv!$A:$O,MATCH("競技コード",競技csv!$1:$1,0),0))</f>
        <v/>
      </c>
      <c r="R19" s="44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44" t="str">
        <f>IF(一覧表!G20="","","0")</f>
        <v/>
      </c>
      <c r="T19" s="44" t="str">
        <f>IF(一覧表!G20="","","2")</f>
        <v/>
      </c>
      <c r="U19" s="44" t="str">
        <f>IF(一覧表!M20="","",VLOOKUP(一覧表!M20,競技csv!$A:$O,MATCH("競技コード",競技csv!$1:$1,0),0))</f>
        <v/>
      </c>
      <c r="V19" s="44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44" t="str">
        <f>IF(一覧表!M20="","","0")</f>
        <v/>
      </c>
      <c r="X19" s="44" t="str">
        <f>IF(一覧表!M20="","","2")</f>
        <v/>
      </c>
      <c r="Y19" s="44" t="str">
        <f>IF(一覧表!S20="","",VLOOKUP("共通"&amp;一覧表!C20&amp;"子4X100mR",競技csv!A:O,MATCH("競技コード",競技csv!$1:$1,0),0))</f>
        <v/>
      </c>
      <c r="Z19" s="44" t="str">
        <f>IF(一覧表!T20="","",一覧表!T20&amp;".")&amp;IF(一覧表!U20="","",TEXT(一覧表!U20,"00")&amp;".")&amp;IF(一覧表!V20="","",TEXT(一覧表!V20,"00"))</f>
        <v/>
      </c>
      <c r="AA19" s="44" t="str">
        <f>IF(一覧表!S20="","","0")</f>
        <v/>
      </c>
      <c r="AB19" s="44" t="str">
        <f>IF(一覧表!S20="","","2")</f>
        <v/>
      </c>
    </row>
    <row r="20" spans="1:28" x14ac:dyDescent="0.45">
      <c r="A20" s="44" t="str">
        <f>IF(一覧表!D21="","",IF(一覧表!C21="男",10000+一覧表!D21,20000+一覧表!D21))</f>
        <v/>
      </c>
      <c r="B20" s="44" t="str">
        <f ca="1">IF(一覧表!D21="","",VLOOKUP(VLOOKUP(一覧表!D21,INDIRECT(一覧表!C21&amp;"選手データ!A:O"),MATCH("所属",INDIRECT(一覧表!C21&amp;"選手データ!1:1"),0),0),所属csv!$A:$H,MATCH("所属コード",所属csv!$1:$1,0),0))</f>
        <v/>
      </c>
      <c r="C20" s="44"/>
      <c r="D20" s="44"/>
      <c r="E20" s="44" t="str">
        <f>IF(一覧表!D21="","",一覧表!D21)</f>
        <v/>
      </c>
      <c r="F20" s="44" t="str">
        <f ca="1">IF(一覧表!E21="","",一覧表!E21)</f>
        <v/>
      </c>
      <c r="G20" s="44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44" t="str">
        <f ca="1">IF(一覧表!E21="","",一覧表!E21)</f>
        <v/>
      </c>
      <c r="I20" s="44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44" t="str">
        <f>IF(一覧表!D21="","","JPN")</f>
        <v/>
      </c>
      <c r="K20" s="44" t="str">
        <f>IF(一覧表!D21="","",IF(一覧表!C21="男",1,2))</f>
        <v/>
      </c>
      <c r="L20" s="44" t="str">
        <f>IF(一覧表!D21="","",一覧表!F21)</f>
        <v/>
      </c>
      <c r="M20" s="44" t="str">
        <f ca="1">IF(一覧表!D21="","",LEFT(VLOOKUP(一覧表!D21,INDIRECT(一覧表!C21&amp;"選手データ!A:O"),MATCH("Birthday",INDIRECT(一覧表!C21&amp;"選手データ!1:1"),0),0),4))</f>
        <v/>
      </c>
      <c r="N20" s="44" t="str">
        <f>IF(一覧表!D21="","","0")</f>
        <v/>
      </c>
      <c r="O20" s="44" t="str">
        <f>IF(一覧表!D21="","","千葉")</f>
        <v/>
      </c>
      <c r="P20" s="44"/>
      <c r="Q20" s="44" t="str">
        <f>IF(一覧表!G21="","",VLOOKUP(一覧表!G21,競技csv!$A:$O,MATCH("競技コード",競技csv!$1:$1,0),0))</f>
        <v/>
      </c>
      <c r="R20" s="44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44" t="str">
        <f>IF(一覧表!G21="","","0")</f>
        <v/>
      </c>
      <c r="T20" s="44" t="str">
        <f>IF(一覧表!G21="","","2")</f>
        <v/>
      </c>
      <c r="U20" s="44" t="str">
        <f>IF(一覧表!M21="","",VLOOKUP(一覧表!M21,競技csv!$A:$O,MATCH("競技コード",競技csv!$1:$1,0),0))</f>
        <v/>
      </c>
      <c r="V20" s="44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44" t="str">
        <f>IF(一覧表!M21="","","0")</f>
        <v/>
      </c>
      <c r="X20" s="44" t="str">
        <f>IF(一覧表!M21="","","2")</f>
        <v/>
      </c>
      <c r="Y20" s="44" t="str">
        <f>IF(一覧表!S21="","",VLOOKUP("共通"&amp;一覧表!C21&amp;"子4X100mR",競技csv!A:O,MATCH("競技コード",競技csv!$1:$1,0),0))</f>
        <v/>
      </c>
      <c r="Z20" s="44" t="str">
        <f>IF(一覧表!T21="","",一覧表!T21&amp;".")&amp;IF(一覧表!U21="","",TEXT(一覧表!U21,"00")&amp;".")&amp;IF(一覧表!V21="","",TEXT(一覧表!V21,"00"))</f>
        <v/>
      </c>
      <c r="AA20" s="44" t="str">
        <f>IF(一覧表!S21="","","0")</f>
        <v/>
      </c>
      <c r="AB20" s="44" t="str">
        <f>IF(一覧表!S21="","","2")</f>
        <v/>
      </c>
    </row>
    <row r="21" spans="1:28" x14ac:dyDescent="0.45">
      <c r="A21" s="44" t="str">
        <f>IF(一覧表!D22="","",IF(一覧表!C22="男",10000+一覧表!D22,20000+一覧表!D22))</f>
        <v/>
      </c>
      <c r="B21" s="44" t="str">
        <f ca="1">IF(一覧表!D22="","",VLOOKUP(VLOOKUP(一覧表!D22,INDIRECT(一覧表!C22&amp;"選手データ!A:O"),MATCH("所属",INDIRECT(一覧表!C22&amp;"選手データ!1:1"),0),0),所属csv!$A:$H,MATCH("所属コード",所属csv!$1:$1,0),0))</f>
        <v/>
      </c>
      <c r="C21" s="44"/>
      <c r="D21" s="44"/>
      <c r="E21" s="44" t="str">
        <f>IF(一覧表!D22="","",一覧表!D22)</f>
        <v/>
      </c>
      <c r="F21" s="44" t="str">
        <f ca="1">IF(一覧表!E22="","",一覧表!E22)</f>
        <v/>
      </c>
      <c r="G21" s="44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44" t="str">
        <f ca="1">IF(一覧表!E22="","",一覧表!E22)</f>
        <v/>
      </c>
      <c r="I21" s="44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44" t="str">
        <f>IF(一覧表!D22="","","JPN")</f>
        <v/>
      </c>
      <c r="K21" s="44" t="str">
        <f>IF(一覧表!D22="","",IF(一覧表!C22="男",1,2))</f>
        <v/>
      </c>
      <c r="L21" s="44" t="str">
        <f>IF(一覧表!D22="","",一覧表!F22)</f>
        <v/>
      </c>
      <c r="M21" s="44" t="str">
        <f ca="1">IF(一覧表!D22="","",LEFT(VLOOKUP(一覧表!D22,INDIRECT(一覧表!C22&amp;"選手データ!A:O"),MATCH("Birthday",INDIRECT(一覧表!C22&amp;"選手データ!1:1"),0),0),4))</f>
        <v/>
      </c>
      <c r="N21" s="44" t="str">
        <f>IF(一覧表!D22="","","0")</f>
        <v/>
      </c>
      <c r="O21" s="44" t="str">
        <f>IF(一覧表!D22="","","千葉")</f>
        <v/>
      </c>
      <c r="P21" s="44"/>
      <c r="Q21" s="44" t="str">
        <f>IF(一覧表!G22="","",VLOOKUP(一覧表!G22,競技csv!$A:$O,MATCH("競技コード",競技csv!$1:$1,0),0))</f>
        <v/>
      </c>
      <c r="R21" s="44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44" t="str">
        <f>IF(一覧表!G22="","","0")</f>
        <v/>
      </c>
      <c r="T21" s="44" t="str">
        <f>IF(一覧表!G22="","","2")</f>
        <v/>
      </c>
      <c r="U21" s="44" t="str">
        <f>IF(一覧表!M22="","",VLOOKUP(一覧表!M22,競技csv!$A:$O,MATCH("競技コード",競技csv!$1:$1,0),0))</f>
        <v/>
      </c>
      <c r="V21" s="44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44" t="str">
        <f>IF(一覧表!M22="","","0")</f>
        <v/>
      </c>
      <c r="X21" s="44" t="str">
        <f>IF(一覧表!M22="","","2")</f>
        <v/>
      </c>
      <c r="Y21" s="44" t="str">
        <f>IF(一覧表!S22="","",VLOOKUP("共通"&amp;一覧表!C22&amp;"子4X100mR",競技csv!A:O,MATCH("競技コード",競技csv!$1:$1,0),0))</f>
        <v/>
      </c>
      <c r="Z21" s="44" t="str">
        <f>IF(一覧表!T22="","",一覧表!T22&amp;".")&amp;IF(一覧表!U22="","",TEXT(一覧表!U22,"00")&amp;".")&amp;IF(一覧表!V22="","",TEXT(一覧表!V22,"00"))</f>
        <v/>
      </c>
      <c r="AA21" s="44" t="str">
        <f>IF(一覧表!S22="","","0")</f>
        <v/>
      </c>
      <c r="AB21" s="44" t="str">
        <f>IF(一覧表!S22="","","2")</f>
        <v/>
      </c>
    </row>
    <row r="22" spans="1:28" x14ac:dyDescent="0.45">
      <c r="A22" s="44" t="str">
        <f>IF(一覧表!D23="","",IF(一覧表!C23="男",10000+一覧表!D23,20000+一覧表!D23))</f>
        <v/>
      </c>
      <c r="B22" s="44" t="str">
        <f ca="1">IF(一覧表!D23="","",VLOOKUP(VLOOKUP(一覧表!D23,INDIRECT(一覧表!C23&amp;"選手データ!A:O"),MATCH("所属",INDIRECT(一覧表!C23&amp;"選手データ!1:1"),0),0),所属csv!$A:$H,MATCH("所属コード",所属csv!$1:$1,0),0))</f>
        <v/>
      </c>
      <c r="C22" s="44"/>
      <c r="D22" s="44"/>
      <c r="E22" s="44" t="str">
        <f>IF(一覧表!D23="","",一覧表!D23)</f>
        <v/>
      </c>
      <c r="F22" s="44" t="str">
        <f ca="1">IF(一覧表!E23="","",一覧表!E23)</f>
        <v/>
      </c>
      <c r="G22" s="44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44" t="str">
        <f ca="1">IF(一覧表!E23="","",一覧表!E23)</f>
        <v/>
      </c>
      <c r="I22" s="44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44" t="str">
        <f>IF(一覧表!D23="","","JPN")</f>
        <v/>
      </c>
      <c r="K22" s="44" t="str">
        <f>IF(一覧表!D23="","",IF(一覧表!C23="男",1,2))</f>
        <v/>
      </c>
      <c r="L22" s="44" t="str">
        <f>IF(一覧表!D23="","",一覧表!F23)</f>
        <v/>
      </c>
      <c r="M22" s="44" t="str">
        <f ca="1">IF(一覧表!D23="","",LEFT(VLOOKUP(一覧表!D23,INDIRECT(一覧表!C23&amp;"選手データ!A:O"),MATCH("Birthday",INDIRECT(一覧表!C23&amp;"選手データ!1:1"),0),0),4))</f>
        <v/>
      </c>
      <c r="N22" s="44" t="str">
        <f>IF(一覧表!D23="","","0")</f>
        <v/>
      </c>
      <c r="O22" s="44" t="str">
        <f>IF(一覧表!D23="","","千葉")</f>
        <v/>
      </c>
      <c r="P22" s="44"/>
      <c r="Q22" s="44" t="str">
        <f>IF(一覧表!G23="","",VLOOKUP(一覧表!G23,競技csv!$A:$O,MATCH("競技コード",競技csv!$1:$1,0),0))</f>
        <v/>
      </c>
      <c r="R22" s="44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44" t="str">
        <f>IF(一覧表!G23="","","0")</f>
        <v/>
      </c>
      <c r="T22" s="44" t="str">
        <f>IF(一覧表!G23="","","2")</f>
        <v/>
      </c>
      <c r="U22" s="44" t="str">
        <f>IF(一覧表!M23="","",VLOOKUP(一覧表!M23,競技csv!$A:$O,MATCH("競技コード",競技csv!$1:$1,0),0))</f>
        <v/>
      </c>
      <c r="V22" s="44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44" t="str">
        <f>IF(一覧表!M23="","","0")</f>
        <v/>
      </c>
      <c r="X22" s="44" t="str">
        <f>IF(一覧表!M23="","","2")</f>
        <v/>
      </c>
      <c r="Y22" s="44" t="str">
        <f>IF(一覧表!S23="","",VLOOKUP("共通"&amp;一覧表!C23&amp;"子4X100mR",競技csv!A:O,MATCH("競技コード",競技csv!$1:$1,0),0))</f>
        <v/>
      </c>
      <c r="Z22" s="44" t="str">
        <f>IF(一覧表!T23="","",一覧表!T23&amp;".")&amp;IF(一覧表!U23="","",TEXT(一覧表!U23,"00")&amp;".")&amp;IF(一覧表!V23="","",TEXT(一覧表!V23,"00"))</f>
        <v/>
      </c>
      <c r="AA22" s="44" t="str">
        <f>IF(一覧表!S23="","","0")</f>
        <v/>
      </c>
      <c r="AB22" s="44" t="str">
        <f>IF(一覧表!S23="","","2")</f>
        <v/>
      </c>
    </row>
    <row r="23" spans="1:28" x14ac:dyDescent="0.45">
      <c r="A23" s="44" t="str">
        <f>IF(一覧表!D24="","",IF(一覧表!C24="男",10000+一覧表!D24,20000+一覧表!D24))</f>
        <v/>
      </c>
      <c r="B23" s="44" t="str">
        <f ca="1">IF(一覧表!D24="","",VLOOKUP(VLOOKUP(一覧表!D24,INDIRECT(一覧表!C24&amp;"選手データ!A:O"),MATCH("所属",INDIRECT(一覧表!C24&amp;"選手データ!1:1"),0),0),所属csv!$A:$H,MATCH("所属コード",所属csv!$1:$1,0),0))</f>
        <v/>
      </c>
      <c r="C23" s="44"/>
      <c r="D23" s="44"/>
      <c r="E23" s="44" t="str">
        <f>IF(一覧表!D24="","",一覧表!D24)</f>
        <v/>
      </c>
      <c r="F23" s="44" t="str">
        <f ca="1">IF(一覧表!E24="","",一覧表!E24)</f>
        <v/>
      </c>
      <c r="G23" s="44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44" t="str">
        <f ca="1">IF(一覧表!E24="","",一覧表!E24)</f>
        <v/>
      </c>
      <c r="I23" s="44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44" t="str">
        <f>IF(一覧表!D24="","","JPN")</f>
        <v/>
      </c>
      <c r="K23" s="44" t="str">
        <f>IF(一覧表!D24="","",IF(一覧表!C24="男",1,2))</f>
        <v/>
      </c>
      <c r="L23" s="44" t="str">
        <f>IF(一覧表!D24="","",一覧表!F24)</f>
        <v/>
      </c>
      <c r="M23" s="44" t="str">
        <f ca="1">IF(一覧表!D24="","",LEFT(VLOOKUP(一覧表!D24,INDIRECT(一覧表!C24&amp;"選手データ!A:O"),MATCH("Birthday",INDIRECT(一覧表!C24&amp;"選手データ!1:1"),0),0),4))</f>
        <v/>
      </c>
      <c r="N23" s="44" t="str">
        <f>IF(一覧表!D24="","","0")</f>
        <v/>
      </c>
      <c r="O23" s="44" t="str">
        <f>IF(一覧表!D24="","","千葉")</f>
        <v/>
      </c>
      <c r="P23" s="44"/>
      <c r="Q23" s="44" t="str">
        <f>IF(一覧表!G24="","",VLOOKUP(一覧表!G24,競技csv!$A:$O,MATCH("競技コード",競技csv!$1:$1,0),0))</f>
        <v/>
      </c>
      <c r="R23" s="44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44" t="str">
        <f>IF(一覧表!G24="","","0")</f>
        <v/>
      </c>
      <c r="T23" s="44" t="str">
        <f>IF(一覧表!G24="","","2")</f>
        <v/>
      </c>
      <c r="U23" s="44" t="str">
        <f>IF(一覧表!M24="","",VLOOKUP(一覧表!M24,競技csv!$A:$O,MATCH("競技コード",競技csv!$1:$1,0),0))</f>
        <v/>
      </c>
      <c r="V23" s="44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44" t="str">
        <f>IF(一覧表!M24="","","0")</f>
        <v/>
      </c>
      <c r="X23" s="44" t="str">
        <f>IF(一覧表!M24="","","2")</f>
        <v/>
      </c>
      <c r="Y23" s="44" t="str">
        <f>IF(一覧表!S24="","",VLOOKUP("共通"&amp;一覧表!C24&amp;"子4X100mR",競技csv!A:O,MATCH("競技コード",競技csv!$1:$1,0),0))</f>
        <v/>
      </c>
      <c r="Z23" s="44" t="str">
        <f>IF(一覧表!T24="","",一覧表!T24&amp;".")&amp;IF(一覧表!U24="","",TEXT(一覧表!U24,"00")&amp;".")&amp;IF(一覧表!V24="","",TEXT(一覧表!V24,"00"))</f>
        <v/>
      </c>
      <c r="AA23" s="44" t="str">
        <f>IF(一覧表!S24="","","0")</f>
        <v/>
      </c>
      <c r="AB23" s="44" t="str">
        <f>IF(一覧表!S24="","","2")</f>
        <v/>
      </c>
    </row>
    <row r="24" spans="1:28" x14ac:dyDescent="0.45">
      <c r="A24" s="44" t="str">
        <f>IF(一覧表!D25="","",IF(一覧表!C25="男",10000+一覧表!D25,20000+一覧表!D25))</f>
        <v/>
      </c>
      <c r="B24" s="44" t="str">
        <f ca="1">IF(一覧表!D25="","",VLOOKUP(VLOOKUP(一覧表!D25,INDIRECT(一覧表!C25&amp;"選手データ!A:O"),MATCH("所属",INDIRECT(一覧表!C25&amp;"選手データ!1:1"),0),0),所属csv!$A:$H,MATCH("所属コード",所属csv!$1:$1,0),0))</f>
        <v/>
      </c>
      <c r="C24" s="44"/>
      <c r="D24" s="44"/>
      <c r="E24" s="44" t="str">
        <f>IF(一覧表!D25="","",一覧表!D25)</f>
        <v/>
      </c>
      <c r="F24" s="44" t="str">
        <f ca="1">IF(一覧表!E25="","",一覧表!E25)</f>
        <v/>
      </c>
      <c r="G24" s="44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44" t="str">
        <f ca="1">IF(一覧表!E25="","",一覧表!E25)</f>
        <v/>
      </c>
      <c r="I24" s="44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44" t="str">
        <f>IF(一覧表!D25="","","JPN")</f>
        <v/>
      </c>
      <c r="K24" s="44" t="str">
        <f>IF(一覧表!D25="","",IF(一覧表!C25="男",1,2))</f>
        <v/>
      </c>
      <c r="L24" s="44" t="str">
        <f>IF(一覧表!D25="","",一覧表!F25)</f>
        <v/>
      </c>
      <c r="M24" s="44" t="str">
        <f ca="1">IF(一覧表!D25="","",LEFT(VLOOKUP(一覧表!D25,INDIRECT(一覧表!C25&amp;"選手データ!A:O"),MATCH("Birthday",INDIRECT(一覧表!C25&amp;"選手データ!1:1"),0),0),4))</f>
        <v/>
      </c>
      <c r="N24" s="44" t="str">
        <f>IF(一覧表!D25="","","0")</f>
        <v/>
      </c>
      <c r="O24" s="44" t="str">
        <f>IF(一覧表!D25="","","千葉")</f>
        <v/>
      </c>
      <c r="P24" s="44"/>
      <c r="Q24" s="44" t="str">
        <f>IF(一覧表!G25="","",VLOOKUP(一覧表!G25,競技csv!$A:$O,MATCH("競技コード",競技csv!$1:$1,0),0))</f>
        <v/>
      </c>
      <c r="R24" s="44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44" t="str">
        <f>IF(一覧表!G25="","","0")</f>
        <v/>
      </c>
      <c r="T24" s="44" t="str">
        <f>IF(一覧表!G25="","","2")</f>
        <v/>
      </c>
      <c r="U24" s="44" t="str">
        <f>IF(一覧表!M25="","",VLOOKUP(一覧表!M25,競技csv!$A:$O,MATCH("競技コード",競技csv!$1:$1,0),0))</f>
        <v/>
      </c>
      <c r="V24" s="44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44" t="str">
        <f>IF(一覧表!M25="","","0")</f>
        <v/>
      </c>
      <c r="X24" s="44" t="str">
        <f>IF(一覧表!M25="","","2")</f>
        <v/>
      </c>
      <c r="Y24" s="44" t="str">
        <f>IF(一覧表!S25="","",VLOOKUP("共通"&amp;一覧表!C25&amp;"子4X100mR",競技csv!A:O,MATCH("競技コード",競技csv!$1:$1,0),0))</f>
        <v/>
      </c>
      <c r="Z24" s="44" t="str">
        <f>IF(一覧表!T25="","",一覧表!T25&amp;".")&amp;IF(一覧表!U25="","",TEXT(一覧表!U25,"00")&amp;".")&amp;IF(一覧表!V25="","",TEXT(一覧表!V25,"00"))</f>
        <v/>
      </c>
      <c r="AA24" s="44" t="str">
        <f>IF(一覧表!S25="","","0")</f>
        <v/>
      </c>
      <c r="AB24" s="44" t="str">
        <f>IF(一覧表!S25="","","2")</f>
        <v/>
      </c>
    </row>
    <row r="25" spans="1:28" x14ac:dyDescent="0.45">
      <c r="A25" s="44" t="str">
        <f>IF(一覧表!D26="","",IF(一覧表!C26="男",10000+一覧表!D26,20000+一覧表!D26))</f>
        <v/>
      </c>
      <c r="B25" s="44" t="str">
        <f ca="1">IF(一覧表!D26="","",VLOOKUP(VLOOKUP(一覧表!D26,INDIRECT(一覧表!C26&amp;"選手データ!A:O"),MATCH("所属",INDIRECT(一覧表!C26&amp;"選手データ!1:1"),0),0),所属csv!$A:$H,MATCH("所属コード",所属csv!$1:$1,0),0))</f>
        <v/>
      </c>
      <c r="C25" s="44"/>
      <c r="D25" s="44"/>
      <c r="E25" s="44" t="str">
        <f>IF(一覧表!D26="","",一覧表!D26)</f>
        <v/>
      </c>
      <c r="F25" s="44" t="str">
        <f ca="1">IF(一覧表!E26="","",一覧表!E26)</f>
        <v/>
      </c>
      <c r="G25" s="44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44" t="str">
        <f ca="1">IF(一覧表!E26="","",一覧表!E26)</f>
        <v/>
      </c>
      <c r="I25" s="44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44" t="str">
        <f>IF(一覧表!D26="","","JPN")</f>
        <v/>
      </c>
      <c r="K25" s="44" t="str">
        <f>IF(一覧表!D26="","",IF(一覧表!C26="男",1,2))</f>
        <v/>
      </c>
      <c r="L25" s="44" t="str">
        <f>IF(一覧表!D26="","",一覧表!F26)</f>
        <v/>
      </c>
      <c r="M25" s="44" t="str">
        <f ca="1">IF(一覧表!D26="","",LEFT(VLOOKUP(一覧表!D26,INDIRECT(一覧表!C26&amp;"選手データ!A:O"),MATCH("Birthday",INDIRECT(一覧表!C26&amp;"選手データ!1:1"),0),0),4))</f>
        <v/>
      </c>
      <c r="N25" s="44" t="str">
        <f>IF(一覧表!D26="","","0")</f>
        <v/>
      </c>
      <c r="O25" s="44" t="str">
        <f>IF(一覧表!D26="","","千葉")</f>
        <v/>
      </c>
      <c r="P25" s="44"/>
      <c r="Q25" s="44" t="str">
        <f>IF(一覧表!G26="","",VLOOKUP(一覧表!G26,競技csv!$A:$O,MATCH("競技コード",競技csv!$1:$1,0),0))</f>
        <v/>
      </c>
      <c r="R25" s="44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44" t="str">
        <f>IF(一覧表!G26="","","0")</f>
        <v/>
      </c>
      <c r="T25" s="44" t="str">
        <f>IF(一覧表!G26="","","2")</f>
        <v/>
      </c>
      <c r="U25" s="44" t="str">
        <f>IF(一覧表!M26="","",VLOOKUP(一覧表!M26,競技csv!$A:$O,MATCH("競技コード",競技csv!$1:$1,0),0))</f>
        <v/>
      </c>
      <c r="V25" s="44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44" t="str">
        <f>IF(一覧表!M26="","","0")</f>
        <v/>
      </c>
      <c r="X25" s="44" t="str">
        <f>IF(一覧表!M26="","","2")</f>
        <v/>
      </c>
      <c r="Y25" s="44" t="str">
        <f>IF(一覧表!S26="","",VLOOKUP("共通"&amp;一覧表!C26&amp;"子4X100mR",競技csv!A:O,MATCH("競技コード",競技csv!$1:$1,0),0))</f>
        <v/>
      </c>
      <c r="Z25" s="44" t="str">
        <f>IF(一覧表!T26="","",一覧表!T26&amp;".")&amp;IF(一覧表!U26="","",TEXT(一覧表!U26,"00")&amp;".")&amp;IF(一覧表!V26="","",TEXT(一覧表!V26,"00"))</f>
        <v/>
      </c>
      <c r="AA25" s="44" t="str">
        <f>IF(一覧表!S26="","","0")</f>
        <v/>
      </c>
      <c r="AB25" s="44" t="str">
        <f>IF(一覧表!S26="","","2")</f>
        <v/>
      </c>
    </row>
    <row r="26" spans="1:28" x14ac:dyDescent="0.45">
      <c r="A26" s="44" t="str">
        <f>IF(一覧表!D27="","",IF(一覧表!C27="男",10000+一覧表!D27,20000+一覧表!D27))</f>
        <v/>
      </c>
      <c r="B26" s="44" t="str">
        <f ca="1">IF(一覧表!D27="","",VLOOKUP(VLOOKUP(一覧表!D27,INDIRECT(一覧表!C27&amp;"選手データ!A:O"),MATCH("所属",INDIRECT(一覧表!C27&amp;"選手データ!1:1"),0),0),所属csv!$A:$H,MATCH("所属コード",所属csv!$1:$1,0),0))</f>
        <v/>
      </c>
      <c r="C26" s="44"/>
      <c r="D26" s="44"/>
      <c r="E26" s="44" t="str">
        <f>IF(一覧表!D27="","",一覧表!D27)</f>
        <v/>
      </c>
      <c r="F26" s="44" t="str">
        <f ca="1">IF(一覧表!E27="","",一覧表!E27)</f>
        <v/>
      </c>
      <c r="G26" s="44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44" t="str">
        <f ca="1">IF(一覧表!E27="","",一覧表!E27)</f>
        <v/>
      </c>
      <c r="I26" s="44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44" t="str">
        <f>IF(一覧表!D27="","","JPN")</f>
        <v/>
      </c>
      <c r="K26" s="44" t="str">
        <f>IF(一覧表!D27="","",IF(一覧表!C27="男",1,2))</f>
        <v/>
      </c>
      <c r="L26" s="44" t="str">
        <f>IF(一覧表!D27="","",一覧表!F27)</f>
        <v/>
      </c>
      <c r="M26" s="44" t="str">
        <f ca="1">IF(一覧表!D27="","",LEFT(VLOOKUP(一覧表!D27,INDIRECT(一覧表!C27&amp;"選手データ!A:O"),MATCH("Birthday",INDIRECT(一覧表!C27&amp;"選手データ!1:1"),0),0),4))</f>
        <v/>
      </c>
      <c r="N26" s="44" t="str">
        <f>IF(一覧表!D27="","","0")</f>
        <v/>
      </c>
      <c r="O26" s="44" t="str">
        <f>IF(一覧表!D27="","","千葉")</f>
        <v/>
      </c>
      <c r="P26" s="44"/>
      <c r="Q26" s="44" t="str">
        <f>IF(一覧表!G27="","",VLOOKUP(一覧表!G27,競技csv!$A:$O,MATCH("競技コード",競技csv!$1:$1,0),0))</f>
        <v/>
      </c>
      <c r="R26" s="44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44" t="str">
        <f>IF(一覧表!G27="","","0")</f>
        <v/>
      </c>
      <c r="T26" s="44" t="str">
        <f>IF(一覧表!G27="","","2")</f>
        <v/>
      </c>
      <c r="U26" s="44" t="str">
        <f>IF(一覧表!M27="","",VLOOKUP(一覧表!M27,競技csv!$A:$O,MATCH("競技コード",競技csv!$1:$1,0),0))</f>
        <v/>
      </c>
      <c r="V26" s="44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44" t="str">
        <f>IF(一覧表!M27="","","0")</f>
        <v/>
      </c>
      <c r="X26" s="44" t="str">
        <f>IF(一覧表!M27="","","2")</f>
        <v/>
      </c>
      <c r="Y26" s="44" t="str">
        <f>IF(一覧表!S27="","",VLOOKUP("共通"&amp;一覧表!C27&amp;"子4X100mR",競技csv!A:O,MATCH("競技コード",競技csv!$1:$1,0),0))</f>
        <v/>
      </c>
      <c r="Z26" s="44" t="str">
        <f>IF(一覧表!T27="","",一覧表!T27&amp;".")&amp;IF(一覧表!U27="","",TEXT(一覧表!U27,"00")&amp;".")&amp;IF(一覧表!V27="","",TEXT(一覧表!V27,"00"))</f>
        <v/>
      </c>
      <c r="AA26" s="44" t="str">
        <f>IF(一覧表!S27="","","0")</f>
        <v/>
      </c>
      <c r="AB26" s="44" t="str">
        <f>IF(一覧表!S27="","","2")</f>
        <v/>
      </c>
    </row>
    <row r="27" spans="1:28" x14ac:dyDescent="0.45">
      <c r="A27" s="44" t="str">
        <f>IF(一覧表!D28="","",IF(一覧表!C28="男",10000+一覧表!D28,20000+一覧表!D28))</f>
        <v/>
      </c>
      <c r="B27" s="44" t="str">
        <f ca="1">IF(一覧表!D28="","",VLOOKUP(VLOOKUP(一覧表!D28,INDIRECT(一覧表!C28&amp;"選手データ!A:O"),MATCH("所属",INDIRECT(一覧表!C28&amp;"選手データ!1:1"),0),0),所属csv!$A:$H,MATCH("所属コード",所属csv!$1:$1,0),0))</f>
        <v/>
      </c>
      <c r="C27" s="44"/>
      <c r="D27" s="44"/>
      <c r="E27" s="44" t="str">
        <f>IF(一覧表!D28="","",一覧表!D28)</f>
        <v/>
      </c>
      <c r="F27" s="44" t="str">
        <f ca="1">IF(一覧表!E28="","",一覧表!E28)</f>
        <v/>
      </c>
      <c r="G27" s="44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44" t="str">
        <f ca="1">IF(一覧表!E28="","",一覧表!E28)</f>
        <v/>
      </c>
      <c r="I27" s="44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44" t="str">
        <f>IF(一覧表!D28="","","JPN")</f>
        <v/>
      </c>
      <c r="K27" s="44" t="str">
        <f>IF(一覧表!D28="","",IF(一覧表!C28="男",1,2))</f>
        <v/>
      </c>
      <c r="L27" s="44" t="str">
        <f>IF(一覧表!D28="","",一覧表!F28)</f>
        <v/>
      </c>
      <c r="M27" s="44" t="str">
        <f ca="1">IF(一覧表!D28="","",LEFT(VLOOKUP(一覧表!D28,INDIRECT(一覧表!C28&amp;"選手データ!A:O"),MATCH("Birthday",INDIRECT(一覧表!C28&amp;"選手データ!1:1"),0),0),4))</f>
        <v/>
      </c>
      <c r="N27" s="44" t="str">
        <f>IF(一覧表!D28="","","0")</f>
        <v/>
      </c>
      <c r="O27" s="44" t="str">
        <f>IF(一覧表!D28="","","千葉")</f>
        <v/>
      </c>
      <c r="P27" s="44"/>
      <c r="Q27" s="44" t="str">
        <f>IF(一覧表!G28="","",VLOOKUP(一覧表!G28,競技csv!$A:$O,MATCH("競技コード",競技csv!$1:$1,0),0))</f>
        <v/>
      </c>
      <c r="R27" s="44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44" t="str">
        <f>IF(一覧表!G28="","","0")</f>
        <v/>
      </c>
      <c r="T27" s="44" t="str">
        <f>IF(一覧表!G28="","","2")</f>
        <v/>
      </c>
      <c r="U27" s="44" t="str">
        <f>IF(一覧表!M28="","",VLOOKUP(一覧表!M28,競技csv!$A:$O,MATCH("競技コード",競技csv!$1:$1,0),0))</f>
        <v/>
      </c>
      <c r="V27" s="44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44" t="str">
        <f>IF(一覧表!M28="","","0")</f>
        <v/>
      </c>
      <c r="X27" s="44" t="str">
        <f>IF(一覧表!M28="","","2")</f>
        <v/>
      </c>
      <c r="Y27" s="44" t="str">
        <f>IF(一覧表!S28="","",VLOOKUP("共通"&amp;一覧表!C28&amp;"子4X100mR",競技csv!A:O,MATCH("競技コード",競技csv!$1:$1,0),0))</f>
        <v/>
      </c>
      <c r="Z27" s="44" t="str">
        <f>IF(一覧表!T28="","",一覧表!T28&amp;".")&amp;IF(一覧表!U28="","",TEXT(一覧表!U28,"00")&amp;".")&amp;IF(一覧表!V28="","",TEXT(一覧表!V28,"00"))</f>
        <v/>
      </c>
      <c r="AA27" s="44" t="str">
        <f>IF(一覧表!S28="","","0")</f>
        <v/>
      </c>
      <c r="AB27" s="44" t="str">
        <f>IF(一覧表!S28="","","2")</f>
        <v/>
      </c>
    </row>
    <row r="28" spans="1:28" x14ac:dyDescent="0.45">
      <c r="A28" s="44" t="str">
        <f>IF(一覧表!D29="","",IF(一覧表!C29="男",10000+一覧表!D29,20000+一覧表!D29))</f>
        <v/>
      </c>
      <c r="B28" s="44" t="str">
        <f ca="1">IF(一覧表!D29="","",VLOOKUP(VLOOKUP(一覧表!D29,INDIRECT(一覧表!C29&amp;"選手データ!A:O"),MATCH("所属",INDIRECT(一覧表!C29&amp;"選手データ!1:1"),0),0),所属csv!$A:$H,MATCH("所属コード",所属csv!$1:$1,0),0))</f>
        <v/>
      </c>
      <c r="C28" s="44"/>
      <c r="D28" s="44"/>
      <c r="E28" s="44" t="str">
        <f>IF(一覧表!D29="","",一覧表!D29)</f>
        <v/>
      </c>
      <c r="F28" s="44" t="str">
        <f ca="1">IF(一覧表!E29="","",一覧表!E29)</f>
        <v/>
      </c>
      <c r="G28" s="44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44" t="str">
        <f ca="1">IF(一覧表!E29="","",一覧表!E29)</f>
        <v/>
      </c>
      <c r="I28" s="44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44" t="str">
        <f>IF(一覧表!D29="","","JPN")</f>
        <v/>
      </c>
      <c r="K28" s="44" t="str">
        <f>IF(一覧表!D29="","",IF(一覧表!C29="男",1,2))</f>
        <v/>
      </c>
      <c r="L28" s="44" t="str">
        <f>IF(一覧表!D29="","",一覧表!F29)</f>
        <v/>
      </c>
      <c r="M28" s="44" t="str">
        <f ca="1">IF(一覧表!D29="","",LEFT(VLOOKUP(一覧表!D29,INDIRECT(一覧表!C29&amp;"選手データ!A:O"),MATCH("Birthday",INDIRECT(一覧表!C29&amp;"選手データ!1:1"),0),0),4))</f>
        <v/>
      </c>
      <c r="N28" s="44" t="str">
        <f>IF(一覧表!D29="","","0")</f>
        <v/>
      </c>
      <c r="O28" s="44" t="str">
        <f>IF(一覧表!D29="","","千葉")</f>
        <v/>
      </c>
      <c r="P28" s="44"/>
      <c r="Q28" s="44" t="str">
        <f>IF(一覧表!G29="","",VLOOKUP(一覧表!G29,競技csv!$A:$O,MATCH("競技コード",競技csv!$1:$1,0),0))</f>
        <v/>
      </c>
      <c r="R28" s="44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44" t="str">
        <f>IF(一覧表!G29="","","0")</f>
        <v/>
      </c>
      <c r="T28" s="44" t="str">
        <f>IF(一覧表!G29="","","2")</f>
        <v/>
      </c>
      <c r="U28" s="44" t="str">
        <f>IF(一覧表!M29="","",VLOOKUP(一覧表!M29,競技csv!$A:$O,MATCH("競技コード",競技csv!$1:$1,0),0))</f>
        <v/>
      </c>
      <c r="V28" s="44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44" t="str">
        <f>IF(一覧表!M29="","","0")</f>
        <v/>
      </c>
      <c r="X28" s="44" t="str">
        <f>IF(一覧表!M29="","","2")</f>
        <v/>
      </c>
      <c r="Y28" s="44" t="str">
        <f>IF(一覧表!S29="","",VLOOKUP("共通"&amp;一覧表!C29&amp;"子4X100mR",競技csv!A:O,MATCH("競技コード",競技csv!$1:$1,0),0))</f>
        <v/>
      </c>
      <c r="Z28" s="44" t="str">
        <f>IF(一覧表!T29="","",一覧表!T29&amp;".")&amp;IF(一覧表!U29="","",TEXT(一覧表!U29,"00")&amp;".")&amp;IF(一覧表!V29="","",TEXT(一覧表!V29,"00"))</f>
        <v/>
      </c>
      <c r="AA28" s="44" t="str">
        <f>IF(一覧表!S29="","","0")</f>
        <v/>
      </c>
      <c r="AB28" s="44" t="str">
        <f>IF(一覧表!S29="","","2")</f>
        <v/>
      </c>
    </row>
    <row r="29" spans="1:28" x14ac:dyDescent="0.45">
      <c r="A29" s="44" t="str">
        <f>IF(一覧表!D30="","",IF(一覧表!C30="男",10000+一覧表!D30,20000+一覧表!D30))</f>
        <v/>
      </c>
      <c r="B29" s="44" t="str">
        <f ca="1">IF(一覧表!D30="","",VLOOKUP(VLOOKUP(一覧表!D30,INDIRECT(一覧表!C30&amp;"選手データ!A:O"),MATCH("所属",INDIRECT(一覧表!C30&amp;"選手データ!1:1"),0),0),所属csv!$A:$H,MATCH("所属コード",所属csv!$1:$1,0),0))</f>
        <v/>
      </c>
      <c r="C29" s="44"/>
      <c r="D29" s="44"/>
      <c r="E29" s="44" t="str">
        <f>IF(一覧表!D30="","",一覧表!D30)</f>
        <v/>
      </c>
      <c r="F29" s="44" t="str">
        <f ca="1">IF(一覧表!E30="","",一覧表!E30)</f>
        <v/>
      </c>
      <c r="G29" s="44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44" t="str">
        <f ca="1">IF(一覧表!E30="","",一覧表!E30)</f>
        <v/>
      </c>
      <c r="I29" s="44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44" t="str">
        <f>IF(一覧表!D30="","","JPN")</f>
        <v/>
      </c>
      <c r="K29" s="44" t="str">
        <f>IF(一覧表!D30="","",IF(一覧表!C30="男",1,2))</f>
        <v/>
      </c>
      <c r="L29" s="44" t="str">
        <f>IF(一覧表!D30="","",一覧表!F30)</f>
        <v/>
      </c>
      <c r="M29" s="44" t="str">
        <f ca="1">IF(一覧表!D30="","",LEFT(VLOOKUP(一覧表!D30,INDIRECT(一覧表!C30&amp;"選手データ!A:O"),MATCH("Birthday",INDIRECT(一覧表!C30&amp;"選手データ!1:1"),0),0),4))</f>
        <v/>
      </c>
      <c r="N29" s="44" t="str">
        <f>IF(一覧表!D30="","","0")</f>
        <v/>
      </c>
      <c r="O29" s="44" t="str">
        <f>IF(一覧表!D30="","","千葉")</f>
        <v/>
      </c>
      <c r="P29" s="44"/>
      <c r="Q29" s="44" t="str">
        <f>IF(一覧表!G30="","",VLOOKUP(一覧表!G30,競技csv!$A:$O,MATCH("競技コード",競技csv!$1:$1,0),0))</f>
        <v/>
      </c>
      <c r="R29" s="44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44" t="str">
        <f>IF(一覧表!G30="","","0")</f>
        <v/>
      </c>
      <c r="T29" s="44" t="str">
        <f>IF(一覧表!G30="","","2")</f>
        <v/>
      </c>
      <c r="U29" s="44" t="str">
        <f>IF(一覧表!M30="","",VLOOKUP(一覧表!M30,競技csv!$A:$O,MATCH("競技コード",競技csv!$1:$1,0),0))</f>
        <v/>
      </c>
      <c r="V29" s="44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44" t="str">
        <f>IF(一覧表!M30="","","0")</f>
        <v/>
      </c>
      <c r="X29" s="44" t="str">
        <f>IF(一覧表!M30="","","2")</f>
        <v/>
      </c>
      <c r="Y29" s="44" t="str">
        <f>IF(一覧表!S30="","",VLOOKUP("共通"&amp;一覧表!C30&amp;"子4X100mR",競技csv!A:O,MATCH("競技コード",競技csv!$1:$1,0),0))</f>
        <v/>
      </c>
      <c r="Z29" s="44" t="str">
        <f>IF(一覧表!T30="","",一覧表!T30&amp;".")&amp;IF(一覧表!U30="","",TEXT(一覧表!U30,"00")&amp;".")&amp;IF(一覧表!V30="","",TEXT(一覧表!V30,"00"))</f>
        <v/>
      </c>
      <c r="AA29" s="44" t="str">
        <f>IF(一覧表!S30="","","0")</f>
        <v/>
      </c>
      <c r="AB29" s="44" t="str">
        <f>IF(一覧表!S30="","","2")</f>
        <v/>
      </c>
    </row>
    <row r="30" spans="1:28" x14ac:dyDescent="0.45">
      <c r="A30" s="44" t="str">
        <f>IF(一覧表!D31="","",IF(一覧表!C31="男",10000+一覧表!D31,20000+一覧表!D31))</f>
        <v/>
      </c>
      <c r="B30" s="44" t="str">
        <f ca="1">IF(一覧表!D31="","",VLOOKUP(VLOOKUP(一覧表!D31,INDIRECT(一覧表!C31&amp;"選手データ!A:O"),MATCH("所属",INDIRECT(一覧表!C31&amp;"選手データ!1:1"),0),0),所属csv!$A:$H,MATCH("所属コード",所属csv!$1:$1,0),0))</f>
        <v/>
      </c>
      <c r="C30" s="44"/>
      <c r="D30" s="44"/>
      <c r="E30" s="44" t="str">
        <f>IF(一覧表!D31="","",一覧表!D31)</f>
        <v/>
      </c>
      <c r="F30" s="44" t="str">
        <f ca="1">IF(一覧表!E31="","",一覧表!E31)</f>
        <v/>
      </c>
      <c r="G30" s="44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44" t="str">
        <f ca="1">IF(一覧表!E31="","",一覧表!E31)</f>
        <v/>
      </c>
      <c r="I30" s="44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44" t="str">
        <f>IF(一覧表!D31="","","JPN")</f>
        <v/>
      </c>
      <c r="K30" s="44" t="str">
        <f>IF(一覧表!D31="","",IF(一覧表!C31="男",1,2))</f>
        <v/>
      </c>
      <c r="L30" s="44" t="str">
        <f>IF(一覧表!D31="","",一覧表!F31)</f>
        <v/>
      </c>
      <c r="M30" s="44" t="str">
        <f ca="1">IF(一覧表!D31="","",LEFT(VLOOKUP(一覧表!D31,INDIRECT(一覧表!C31&amp;"選手データ!A:O"),MATCH("Birthday",INDIRECT(一覧表!C31&amp;"選手データ!1:1"),0),0),4))</f>
        <v/>
      </c>
      <c r="N30" s="44" t="str">
        <f>IF(一覧表!D31="","","0")</f>
        <v/>
      </c>
      <c r="O30" s="44" t="str">
        <f>IF(一覧表!D31="","","千葉")</f>
        <v/>
      </c>
      <c r="P30" s="44"/>
      <c r="Q30" s="44" t="str">
        <f>IF(一覧表!G31="","",VLOOKUP(一覧表!G31,競技csv!$A:$O,MATCH("競技コード",競技csv!$1:$1,0),0))</f>
        <v/>
      </c>
      <c r="R30" s="44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44" t="str">
        <f>IF(一覧表!G31="","","0")</f>
        <v/>
      </c>
      <c r="T30" s="44" t="str">
        <f>IF(一覧表!G31="","","2")</f>
        <v/>
      </c>
      <c r="U30" s="44" t="str">
        <f>IF(一覧表!M31="","",VLOOKUP(一覧表!M31,競技csv!$A:$O,MATCH("競技コード",競技csv!$1:$1,0),0))</f>
        <v/>
      </c>
      <c r="V30" s="44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44" t="str">
        <f>IF(一覧表!M31="","","0")</f>
        <v/>
      </c>
      <c r="X30" s="44" t="str">
        <f>IF(一覧表!M31="","","2")</f>
        <v/>
      </c>
      <c r="Y30" s="44" t="str">
        <f>IF(一覧表!S31="","",VLOOKUP("共通"&amp;一覧表!C31&amp;"子4X100mR",競技csv!A:O,MATCH("競技コード",競技csv!$1:$1,0),0))</f>
        <v/>
      </c>
      <c r="Z30" s="44" t="str">
        <f>IF(一覧表!T31="","",一覧表!T31&amp;".")&amp;IF(一覧表!U31="","",TEXT(一覧表!U31,"00")&amp;".")&amp;IF(一覧表!V31="","",TEXT(一覧表!V31,"00"))</f>
        <v/>
      </c>
      <c r="AA30" s="44" t="str">
        <f>IF(一覧表!S31="","","0")</f>
        <v/>
      </c>
      <c r="AB30" s="44" t="str">
        <f>IF(一覧表!S31="","","2")</f>
        <v/>
      </c>
    </row>
    <row r="31" spans="1:28" x14ac:dyDescent="0.45">
      <c r="A31" s="44" t="str">
        <f>IF(一覧表!D32="","",IF(一覧表!C32="男",10000+一覧表!D32,20000+一覧表!D32))</f>
        <v/>
      </c>
      <c r="B31" s="44" t="str">
        <f ca="1">IF(一覧表!D32="","",VLOOKUP(VLOOKUP(一覧表!D32,INDIRECT(一覧表!C32&amp;"選手データ!A:O"),MATCH("所属",INDIRECT(一覧表!C32&amp;"選手データ!1:1"),0),0),所属csv!$A:$H,MATCH("所属コード",所属csv!$1:$1,0),0))</f>
        <v/>
      </c>
      <c r="C31" s="44"/>
      <c r="D31" s="44"/>
      <c r="E31" s="44" t="str">
        <f>IF(一覧表!D32="","",一覧表!D32)</f>
        <v/>
      </c>
      <c r="F31" s="44" t="str">
        <f ca="1">IF(一覧表!E32="","",一覧表!E32)</f>
        <v/>
      </c>
      <c r="G31" s="44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44" t="str">
        <f ca="1">IF(一覧表!E32="","",一覧表!E32)</f>
        <v/>
      </c>
      <c r="I31" s="44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44" t="str">
        <f>IF(一覧表!D32="","","JPN")</f>
        <v/>
      </c>
      <c r="K31" s="44" t="str">
        <f>IF(一覧表!D32="","",IF(一覧表!C32="男",1,2))</f>
        <v/>
      </c>
      <c r="L31" s="44" t="str">
        <f>IF(一覧表!D32="","",一覧表!F32)</f>
        <v/>
      </c>
      <c r="M31" s="44" t="str">
        <f ca="1">IF(一覧表!D32="","",LEFT(VLOOKUP(一覧表!D32,INDIRECT(一覧表!C32&amp;"選手データ!A:O"),MATCH("Birthday",INDIRECT(一覧表!C32&amp;"選手データ!1:1"),0),0),4))</f>
        <v/>
      </c>
      <c r="N31" s="44" t="str">
        <f>IF(一覧表!D32="","","0")</f>
        <v/>
      </c>
      <c r="O31" s="44" t="str">
        <f>IF(一覧表!D32="","","千葉")</f>
        <v/>
      </c>
      <c r="P31" s="44"/>
      <c r="Q31" s="44" t="str">
        <f>IF(一覧表!G32="","",VLOOKUP(一覧表!G32,競技csv!$A:$O,MATCH("競技コード",競技csv!$1:$1,0),0))</f>
        <v/>
      </c>
      <c r="R31" s="44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44" t="str">
        <f>IF(一覧表!G32="","","0")</f>
        <v/>
      </c>
      <c r="T31" s="44" t="str">
        <f>IF(一覧表!G32="","","2")</f>
        <v/>
      </c>
      <c r="U31" s="44" t="str">
        <f>IF(一覧表!M32="","",VLOOKUP(一覧表!M32,競技csv!$A:$O,MATCH("競技コード",競技csv!$1:$1,0),0))</f>
        <v/>
      </c>
      <c r="V31" s="44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44" t="str">
        <f>IF(一覧表!M32="","","0")</f>
        <v/>
      </c>
      <c r="X31" s="44" t="str">
        <f>IF(一覧表!M32="","","2")</f>
        <v/>
      </c>
      <c r="Y31" s="44" t="str">
        <f>IF(一覧表!S32="","",VLOOKUP("共通"&amp;一覧表!C32&amp;"子4X100mR",競技csv!A:O,MATCH("競技コード",競技csv!$1:$1,0),0))</f>
        <v/>
      </c>
      <c r="Z31" s="44" t="str">
        <f>IF(一覧表!T32="","",一覧表!T32&amp;".")&amp;IF(一覧表!U32="","",TEXT(一覧表!U32,"00")&amp;".")&amp;IF(一覧表!V32="","",TEXT(一覧表!V32,"00"))</f>
        <v/>
      </c>
      <c r="AA31" s="44" t="str">
        <f>IF(一覧表!S32="","","0")</f>
        <v/>
      </c>
      <c r="AB31" s="44" t="str">
        <f>IF(一覧表!S32="","","2")</f>
        <v/>
      </c>
    </row>
    <row r="32" spans="1:28" x14ac:dyDescent="0.45">
      <c r="A32" s="44" t="str">
        <f>IF(一覧表!D33="","",IF(一覧表!C33="男",10000+一覧表!D33,20000+一覧表!D33))</f>
        <v/>
      </c>
      <c r="B32" s="44" t="str">
        <f ca="1">IF(一覧表!D33="","",VLOOKUP(VLOOKUP(一覧表!D33,INDIRECT(一覧表!C33&amp;"選手データ!A:O"),MATCH("所属",INDIRECT(一覧表!C33&amp;"選手データ!1:1"),0),0),所属csv!$A:$H,MATCH("所属コード",所属csv!$1:$1,0),0))</f>
        <v/>
      </c>
      <c r="C32" s="44"/>
      <c r="D32" s="44"/>
      <c r="E32" s="44" t="str">
        <f>IF(一覧表!D33="","",一覧表!D33)</f>
        <v/>
      </c>
      <c r="F32" s="44" t="str">
        <f ca="1">IF(一覧表!E33="","",一覧表!E33)</f>
        <v/>
      </c>
      <c r="G32" s="44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44" t="str">
        <f ca="1">IF(一覧表!E33="","",一覧表!E33)</f>
        <v/>
      </c>
      <c r="I32" s="44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44" t="str">
        <f>IF(一覧表!D33="","","JPN")</f>
        <v/>
      </c>
      <c r="K32" s="44" t="str">
        <f>IF(一覧表!D33="","",IF(一覧表!C33="男",1,2))</f>
        <v/>
      </c>
      <c r="L32" s="44" t="str">
        <f>IF(一覧表!D33="","",一覧表!F33)</f>
        <v/>
      </c>
      <c r="M32" s="44" t="str">
        <f ca="1">IF(一覧表!D33="","",LEFT(VLOOKUP(一覧表!D33,INDIRECT(一覧表!C33&amp;"選手データ!A:O"),MATCH("Birthday",INDIRECT(一覧表!C33&amp;"選手データ!1:1"),0),0),4))</f>
        <v/>
      </c>
      <c r="N32" s="44" t="str">
        <f>IF(一覧表!D33="","","0")</f>
        <v/>
      </c>
      <c r="O32" s="44" t="str">
        <f>IF(一覧表!D33="","","千葉")</f>
        <v/>
      </c>
      <c r="P32" s="44"/>
      <c r="Q32" s="44" t="str">
        <f>IF(一覧表!G33="","",VLOOKUP(一覧表!G33,競技csv!$A:$O,MATCH("競技コード",競技csv!$1:$1,0),0))</f>
        <v/>
      </c>
      <c r="R32" s="44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44" t="str">
        <f>IF(一覧表!G33="","","0")</f>
        <v/>
      </c>
      <c r="T32" s="44" t="str">
        <f>IF(一覧表!G33="","","2")</f>
        <v/>
      </c>
      <c r="U32" s="44" t="str">
        <f>IF(一覧表!M33="","",VLOOKUP(一覧表!M33,競技csv!$A:$O,MATCH("競技コード",競技csv!$1:$1,0),0))</f>
        <v/>
      </c>
      <c r="V32" s="44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44" t="str">
        <f>IF(一覧表!M33="","","0")</f>
        <v/>
      </c>
      <c r="X32" s="44" t="str">
        <f>IF(一覧表!M33="","","2")</f>
        <v/>
      </c>
      <c r="Y32" s="44" t="str">
        <f>IF(一覧表!S33="","",VLOOKUP("共通"&amp;一覧表!C33&amp;"子4X100mR",競技csv!A:O,MATCH("競技コード",競技csv!$1:$1,0),0))</f>
        <v/>
      </c>
      <c r="Z32" s="44" t="str">
        <f>IF(一覧表!T33="","",一覧表!T33&amp;".")&amp;IF(一覧表!U33="","",TEXT(一覧表!U33,"00")&amp;".")&amp;IF(一覧表!V33="","",TEXT(一覧表!V33,"00"))</f>
        <v/>
      </c>
      <c r="AA32" s="44" t="str">
        <f>IF(一覧表!S33="","","0")</f>
        <v/>
      </c>
      <c r="AB32" s="44" t="str">
        <f>IF(一覧表!S33="","","2")</f>
        <v/>
      </c>
    </row>
    <row r="33" spans="1:28" x14ac:dyDescent="0.45">
      <c r="A33" s="44" t="str">
        <f>IF(一覧表!D34="","",IF(一覧表!C34="男",10000+一覧表!D34,20000+一覧表!D34))</f>
        <v/>
      </c>
      <c r="B33" s="44" t="str">
        <f ca="1">IF(一覧表!D34="","",VLOOKUP(VLOOKUP(一覧表!D34,INDIRECT(一覧表!C34&amp;"選手データ!A:O"),MATCH("所属",INDIRECT(一覧表!C34&amp;"選手データ!1:1"),0),0),所属csv!$A:$H,MATCH("所属コード",所属csv!$1:$1,0),0))</f>
        <v/>
      </c>
      <c r="C33" s="44"/>
      <c r="D33" s="44"/>
      <c r="E33" s="44" t="str">
        <f>IF(一覧表!D34="","",一覧表!D34)</f>
        <v/>
      </c>
      <c r="F33" s="44" t="str">
        <f ca="1">IF(一覧表!E34="","",一覧表!E34)</f>
        <v/>
      </c>
      <c r="G33" s="44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44" t="str">
        <f ca="1">IF(一覧表!E34="","",一覧表!E34)</f>
        <v/>
      </c>
      <c r="I33" s="44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44" t="str">
        <f>IF(一覧表!D34="","","JPN")</f>
        <v/>
      </c>
      <c r="K33" s="44" t="str">
        <f>IF(一覧表!D34="","",IF(一覧表!C34="男",1,2))</f>
        <v/>
      </c>
      <c r="L33" s="44" t="str">
        <f>IF(一覧表!D34="","",一覧表!F34)</f>
        <v/>
      </c>
      <c r="M33" s="44" t="str">
        <f ca="1">IF(一覧表!D34="","",LEFT(VLOOKUP(一覧表!D34,INDIRECT(一覧表!C34&amp;"選手データ!A:O"),MATCH("Birthday",INDIRECT(一覧表!C34&amp;"選手データ!1:1"),0),0),4))</f>
        <v/>
      </c>
      <c r="N33" s="44" t="str">
        <f>IF(一覧表!D34="","","0")</f>
        <v/>
      </c>
      <c r="O33" s="44" t="str">
        <f>IF(一覧表!D34="","","千葉")</f>
        <v/>
      </c>
      <c r="P33" s="44"/>
      <c r="Q33" s="44" t="str">
        <f>IF(一覧表!G34="","",VLOOKUP(一覧表!G34,競技csv!$A:$O,MATCH("競技コード",競技csv!$1:$1,0),0))</f>
        <v/>
      </c>
      <c r="R33" s="44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44" t="str">
        <f>IF(一覧表!G34="","","0")</f>
        <v/>
      </c>
      <c r="T33" s="44" t="str">
        <f>IF(一覧表!G34="","","2")</f>
        <v/>
      </c>
      <c r="U33" s="44" t="str">
        <f>IF(一覧表!M34="","",VLOOKUP(一覧表!M34,競技csv!$A:$O,MATCH("競技コード",競技csv!$1:$1,0),0))</f>
        <v/>
      </c>
      <c r="V33" s="44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44" t="str">
        <f>IF(一覧表!M34="","","0")</f>
        <v/>
      </c>
      <c r="X33" s="44" t="str">
        <f>IF(一覧表!M34="","","2")</f>
        <v/>
      </c>
      <c r="Y33" s="44" t="str">
        <f>IF(一覧表!S34="","",VLOOKUP("共通"&amp;一覧表!C34&amp;"子4X100mR",競技csv!A:O,MATCH("競技コード",競技csv!$1:$1,0),0))</f>
        <v/>
      </c>
      <c r="Z33" s="44" t="str">
        <f>IF(一覧表!T34="","",一覧表!T34&amp;".")&amp;IF(一覧表!U34="","",TEXT(一覧表!U34,"00")&amp;".")&amp;IF(一覧表!V34="","",TEXT(一覧表!V34,"00"))</f>
        <v/>
      </c>
      <c r="AA33" s="44" t="str">
        <f>IF(一覧表!S34="","","0")</f>
        <v/>
      </c>
      <c r="AB33" s="44" t="str">
        <f>IF(一覧表!S34="","","2")</f>
        <v/>
      </c>
    </row>
    <row r="34" spans="1:28" x14ac:dyDescent="0.45">
      <c r="A34" s="44" t="str">
        <f>IF(一覧表!D35="","",IF(一覧表!C35="男",10000+一覧表!D35,20000+一覧表!D35))</f>
        <v/>
      </c>
      <c r="B34" s="44" t="str">
        <f ca="1">IF(一覧表!D35="","",VLOOKUP(VLOOKUP(一覧表!D35,INDIRECT(一覧表!C35&amp;"選手データ!A:O"),MATCH("所属",INDIRECT(一覧表!C35&amp;"選手データ!1:1"),0),0),所属csv!$A:$H,MATCH("所属コード",所属csv!$1:$1,0),0))</f>
        <v/>
      </c>
      <c r="C34" s="44"/>
      <c r="D34" s="44"/>
      <c r="E34" s="44" t="str">
        <f>IF(一覧表!D35="","",一覧表!D35)</f>
        <v/>
      </c>
      <c r="F34" s="44" t="str">
        <f ca="1">IF(一覧表!E35="","",一覧表!E35)</f>
        <v/>
      </c>
      <c r="G34" s="44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44" t="str">
        <f ca="1">IF(一覧表!E35="","",一覧表!E35)</f>
        <v/>
      </c>
      <c r="I34" s="44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44" t="str">
        <f>IF(一覧表!D35="","","JPN")</f>
        <v/>
      </c>
      <c r="K34" s="44" t="str">
        <f>IF(一覧表!D35="","",IF(一覧表!C35="男",1,2))</f>
        <v/>
      </c>
      <c r="L34" s="44" t="str">
        <f>IF(一覧表!D35="","",一覧表!F35)</f>
        <v/>
      </c>
      <c r="M34" s="44" t="str">
        <f ca="1">IF(一覧表!D35="","",LEFT(VLOOKUP(一覧表!D35,INDIRECT(一覧表!C35&amp;"選手データ!A:O"),MATCH("Birthday",INDIRECT(一覧表!C35&amp;"選手データ!1:1"),0),0),4))</f>
        <v/>
      </c>
      <c r="N34" s="44" t="str">
        <f>IF(一覧表!D35="","","0")</f>
        <v/>
      </c>
      <c r="O34" s="44" t="str">
        <f>IF(一覧表!D35="","","千葉")</f>
        <v/>
      </c>
      <c r="P34" s="44"/>
      <c r="Q34" s="44" t="str">
        <f>IF(一覧表!G35="","",VLOOKUP(一覧表!G35,競技csv!$A:$O,MATCH("競技コード",競技csv!$1:$1,0),0))</f>
        <v/>
      </c>
      <c r="R34" s="44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44" t="str">
        <f>IF(一覧表!G35="","","0")</f>
        <v/>
      </c>
      <c r="T34" s="44" t="str">
        <f>IF(一覧表!G35="","","2")</f>
        <v/>
      </c>
      <c r="U34" s="44" t="str">
        <f>IF(一覧表!M35="","",VLOOKUP(一覧表!M35,競技csv!$A:$O,MATCH("競技コード",競技csv!$1:$1,0),0))</f>
        <v/>
      </c>
      <c r="V34" s="44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44" t="str">
        <f>IF(一覧表!M35="","","0")</f>
        <v/>
      </c>
      <c r="X34" s="44" t="str">
        <f>IF(一覧表!M35="","","2")</f>
        <v/>
      </c>
      <c r="Y34" s="44" t="str">
        <f>IF(一覧表!S35="","",VLOOKUP("共通"&amp;一覧表!C35&amp;"子4X100mR",競技csv!A:O,MATCH("競技コード",競技csv!$1:$1,0),0))</f>
        <v/>
      </c>
      <c r="Z34" s="44" t="str">
        <f>IF(一覧表!T35="","",一覧表!T35&amp;".")&amp;IF(一覧表!U35="","",TEXT(一覧表!U35,"00")&amp;".")&amp;IF(一覧表!V35="","",TEXT(一覧表!V35,"00"))</f>
        <v/>
      </c>
      <c r="AA34" s="44" t="str">
        <f>IF(一覧表!S35="","","0")</f>
        <v/>
      </c>
      <c r="AB34" s="44" t="str">
        <f>IF(一覧表!S35="","","2")</f>
        <v/>
      </c>
    </row>
    <row r="35" spans="1:28" x14ac:dyDescent="0.45">
      <c r="A35" s="44" t="str">
        <f>IF(一覧表!D36="","",IF(一覧表!C36="男",10000+一覧表!D36,20000+一覧表!D36))</f>
        <v/>
      </c>
      <c r="B35" s="44" t="str">
        <f ca="1">IF(一覧表!D36="","",VLOOKUP(VLOOKUP(一覧表!D36,INDIRECT(一覧表!C36&amp;"選手データ!A:O"),MATCH("所属",INDIRECT(一覧表!C36&amp;"選手データ!1:1"),0),0),所属csv!$A:$H,MATCH("所属コード",所属csv!$1:$1,0),0))</f>
        <v/>
      </c>
      <c r="C35" s="44"/>
      <c r="D35" s="44"/>
      <c r="E35" s="44" t="str">
        <f>IF(一覧表!D36="","",一覧表!D36)</f>
        <v/>
      </c>
      <c r="F35" s="44" t="str">
        <f ca="1">IF(一覧表!E36="","",一覧表!E36)</f>
        <v/>
      </c>
      <c r="G35" s="44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44" t="str">
        <f ca="1">IF(一覧表!E36="","",一覧表!E36)</f>
        <v/>
      </c>
      <c r="I35" s="44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44" t="str">
        <f>IF(一覧表!D36="","","JPN")</f>
        <v/>
      </c>
      <c r="K35" s="44" t="str">
        <f>IF(一覧表!D36="","",IF(一覧表!C36="男",1,2))</f>
        <v/>
      </c>
      <c r="L35" s="44" t="str">
        <f>IF(一覧表!D36="","",一覧表!F36)</f>
        <v/>
      </c>
      <c r="M35" s="44" t="str">
        <f ca="1">IF(一覧表!D36="","",LEFT(VLOOKUP(一覧表!D36,INDIRECT(一覧表!C36&amp;"選手データ!A:O"),MATCH("Birthday",INDIRECT(一覧表!C36&amp;"選手データ!1:1"),0),0),4))</f>
        <v/>
      </c>
      <c r="N35" s="44" t="str">
        <f>IF(一覧表!D36="","","0")</f>
        <v/>
      </c>
      <c r="O35" s="44" t="str">
        <f>IF(一覧表!D36="","","千葉")</f>
        <v/>
      </c>
      <c r="P35" s="44"/>
      <c r="Q35" s="44" t="str">
        <f>IF(一覧表!G36="","",VLOOKUP(一覧表!G36,競技csv!$A:$O,MATCH("競技コード",競技csv!$1:$1,0),0))</f>
        <v/>
      </c>
      <c r="R35" s="44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44" t="str">
        <f>IF(一覧表!G36="","","0")</f>
        <v/>
      </c>
      <c r="T35" s="44" t="str">
        <f>IF(一覧表!G36="","","2")</f>
        <v/>
      </c>
      <c r="U35" s="44" t="str">
        <f>IF(一覧表!M36="","",VLOOKUP(一覧表!M36,競技csv!$A:$O,MATCH("競技コード",競技csv!$1:$1,0),0))</f>
        <v/>
      </c>
      <c r="V35" s="44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44" t="str">
        <f>IF(一覧表!M36="","","0")</f>
        <v/>
      </c>
      <c r="X35" s="44" t="str">
        <f>IF(一覧表!M36="","","2")</f>
        <v/>
      </c>
      <c r="Y35" s="44" t="str">
        <f>IF(一覧表!S36="","",VLOOKUP("共通"&amp;一覧表!C36&amp;"子4X100mR",競技csv!A:O,MATCH("競技コード",競技csv!$1:$1,0),0))</f>
        <v/>
      </c>
      <c r="Z35" s="44" t="str">
        <f>IF(一覧表!T36="","",一覧表!T36&amp;".")&amp;IF(一覧表!U36="","",TEXT(一覧表!U36,"00")&amp;".")&amp;IF(一覧表!V36="","",TEXT(一覧表!V36,"00"))</f>
        <v/>
      </c>
      <c r="AA35" s="44" t="str">
        <f>IF(一覧表!S36="","","0")</f>
        <v/>
      </c>
      <c r="AB35" s="44" t="str">
        <f>IF(一覧表!S36="","","2")</f>
        <v/>
      </c>
    </row>
    <row r="36" spans="1:28" x14ac:dyDescent="0.45">
      <c r="A36" s="44" t="str">
        <f>IF(一覧表!D37="","",IF(一覧表!C37="男",10000+一覧表!D37,20000+一覧表!D37))</f>
        <v/>
      </c>
      <c r="B36" s="44" t="str">
        <f ca="1">IF(一覧表!D37="","",VLOOKUP(VLOOKUP(一覧表!D37,INDIRECT(一覧表!C37&amp;"選手データ!A:O"),MATCH("所属",INDIRECT(一覧表!C37&amp;"選手データ!1:1"),0),0),所属csv!$A:$H,MATCH("所属コード",所属csv!$1:$1,0),0))</f>
        <v/>
      </c>
      <c r="C36" s="44"/>
      <c r="D36" s="44"/>
      <c r="E36" s="44" t="str">
        <f>IF(一覧表!D37="","",一覧表!D37)</f>
        <v/>
      </c>
      <c r="F36" s="44" t="str">
        <f ca="1">IF(一覧表!E37="","",一覧表!E37)</f>
        <v/>
      </c>
      <c r="G36" s="44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44" t="str">
        <f ca="1">IF(一覧表!E37="","",一覧表!E37)</f>
        <v/>
      </c>
      <c r="I36" s="44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44" t="str">
        <f>IF(一覧表!D37="","","JPN")</f>
        <v/>
      </c>
      <c r="K36" s="44" t="str">
        <f>IF(一覧表!D37="","",IF(一覧表!C37="男",1,2))</f>
        <v/>
      </c>
      <c r="L36" s="44" t="str">
        <f>IF(一覧表!D37="","",一覧表!F37)</f>
        <v/>
      </c>
      <c r="M36" s="44" t="str">
        <f ca="1">IF(一覧表!D37="","",LEFT(VLOOKUP(一覧表!D37,INDIRECT(一覧表!C37&amp;"選手データ!A:O"),MATCH("Birthday",INDIRECT(一覧表!C37&amp;"選手データ!1:1"),0),0),4))</f>
        <v/>
      </c>
      <c r="N36" s="44" t="str">
        <f>IF(一覧表!D37="","","0")</f>
        <v/>
      </c>
      <c r="O36" s="44" t="str">
        <f>IF(一覧表!D37="","","千葉")</f>
        <v/>
      </c>
      <c r="P36" s="44"/>
      <c r="Q36" s="44" t="str">
        <f>IF(一覧表!G37="","",VLOOKUP(一覧表!G37,競技csv!$A:$O,MATCH("競技コード",競技csv!$1:$1,0),0))</f>
        <v/>
      </c>
      <c r="R36" s="44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44" t="str">
        <f>IF(一覧表!G37="","","0")</f>
        <v/>
      </c>
      <c r="T36" s="44" t="str">
        <f>IF(一覧表!G37="","","2")</f>
        <v/>
      </c>
      <c r="U36" s="44" t="str">
        <f>IF(一覧表!M37="","",VLOOKUP(一覧表!M37,競技csv!$A:$O,MATCH("競技コード",競技csv!$1:$1,0),0))</f>
        <v/>
      </c>
      <c r="V36" s="44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44" t="str">
        <f>IF(一覧表!M37="","","0")</f>
        <v/>
      </c>
      <c r="X36" s="44" t="str">
        <f>IF(一覧表!M37="","","2")</f>
        <v/>
      </c>
      <c r="Y36" s="44" t="str">
        <f>IF(一覧表!S37="","",VLOOKUP("共通"&amp;一覧表!C37&amp;"子4X100mR",競技csv!A:O,MATCH("競技コード",競技csv!$1:$1,0),0))</f>
        <v/>
      </c>
      <c r="Z36" s="44" t="str">
        <f>IF(一覧表!T37="","",一覧表!T37&amp;".")&amp;IF(一覧表!U37="","",TEXT(一覧表!U37,"00")&amp;".")&amp;IF(一覧表!V37="","",TEXT(一覧表!V37,"00"))</f>
        <v/>
      </c>
      <c r="AA36" s="44" t="str">
        <f>IF(一覧表!S37="","","0")</f>
        <v/>
      </c>
      <c r="AB36" s="44" t="str">
        <f>IF(一覧表!S37="","","2")</f>
        <v/>
      </c>
    </row>
    <row r="37" spans="1:28" x14ac:dyDescent="0.45">
      <c r="A37" s="44" t="str">
        <f>IF(一覧表!D38="","",IF(一覧表!C38="男",10000+一覧表!D38,20000+一覧表!D38))</f>
        <v/>
      </c>
      <c r="B37" s="44" t="str">
        <f ca="1">IF(一覧表!D38="","",VLOOKUP(VLOOKUP(一覧表!D38,INDIRECT(一覧表!C38&amp;"選手データ!A:O"),MATCH("所属",INDIRECT(一覧表!C38&amp;"選手データ!1:1"),0),0),所属csv!$A:$H,MATCH("所属コード",所属csv!$1:$1,0),0))</f>
        <v/>
      </c>
      <c r="C37" s="44"/>
      <c r="D37" s="44"/>
      <c r="E37" s="44" t="str">
        <f>IF(一覧表!D38="","",一覧表!D38)</f>
        <v/>
      </c>
      <c r="F37" s="44" t="str">
        <f ca="1">IF(一覧表!E38="","",一覧表!E38)</f>
        <v/>
      </c>
      <c r="G37" s="44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44" t="str">
        <f ca="1">IF(一覧表!E38="","",一覧表!E38)</f>
        <v/>
      </c>
      <c r="I37" s="44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44" t="str">
        <f>IF(一覧表!D38="","","JPN")</f>
        <v/>
      </c>
      <c r="K37" s="44" t="str">
        <f>IF(一覧表!D38="","",IF(一覧表!C38="男",1,2))</f>
        <v/>
      </c>
      <c r="L37" s="44" t="str">
        <f>IF(一覧表!D38="","",一覧表!F38)</f>
        <v/>
      </c>
      <c r="M37" s="44" t="str">
        <f ca="1">IF(一覧表!D38="","",LEFT(VLOOKUP(一覧表!D38,INDIRECT(一覧表!C38&amp;"選手データ!A:O"),MATCH("Birthday",INDIRECT(一覧表!C38&amp;"選手データ!1:1"),0),0),4))</f>
        <v/>
      </c>
      <c r="N37" s="44" t="str">
        <f>IF(一覧表!D38="","","0")</f>
        <v/>
      </c>
      <c r="O37" s="44" t="str">
        <f>IF(一覧表!D38="","","千葉")</f>
        <v/>
      </c>
      <c r="P37" s="44"/>
      <c r="Q37" s="44" t="str">
        <f>IF(一覧表!G38="","",VLOOKUP(一覧表!G38,競技csv!$A:$O,MATCH("競技コード",競技csv!$1:$1,0),0))</f>
        <v/>
      </c>
      <c r="R37" s="44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44" t="str">
        <f>IF(一覧表!G38="","","0")</f>
        <v/>
      </c>
      <c r="T37" s="44" t="str">
        <f>IF(一覧表!G38="","","2")</f>
        <v/>
      </c>
      <c r="U37" s="44" t="str">
        <f>IF(一覧表!M38="","",VLOOKUP(一覧表!M38,競技csv!$A:$O,MATCH("競技コード",競技csv!$1:$1,0),0))</f>
        <v/>
      </c>
      <c r="V37" s="44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44" t="str">
        <f>IF(一覧表!M38="","","0")</f>
        <v/>
      </c>
      <c r="X37" s="44" t="str">
        <f>IF(一覧表!M38="","","2")</f>
        <v/>
      </c>
      <c r="Y37" s="44" t="str">
        <f>IF(一覧表!S38="","",VLOOKUP("共通"&amp;一覧表!C38&amp;"子4X100mR",競技csv!A:O,MATCH("競技コード",競技csv!$1:$1,0),0))</f>
        <v/>
      </c>
      <c r="Z37" s="44" t="str">
        <f>IF(一覧表!T38="","",一覧表!T38&amp;".")&amp;IF(一覧表!U38="","",TEXT(一覧表!U38,"00")&amp;".")&amp;IF(一覧表!V38="","",TEXT(一覧表!V38,"00"))</f>
        <v/>
      </c>
      <c r="AA37" s="44" t="str">
        <f>IF(一覧表!S38="","","0")</f>
        <v/>
      </c>
      <c r="AB37" s="44" t="str">
        <f>IF(一覧表!S38="","","2")</f>
        <v/>
      </c>
    </row>
    <row r="38" spans="1:28" x14ac:dyDescent="0.45">
      <c r="A38" s="44" t="str">
        <f>IF(一覧表!D39="","",IF(一覧表!C39="男",10000+一覧表!D39,20000+一覧表!D39))</f>
        <v/>
      </c>
      <c r="B38" s="44" t="str">
        <f ca="1">IF(一覧表!D39="","",VLOOKUP(VLOOKUP(一覧表!D39,INDIRECT(一覧表!C39&amp;"選手データ!A:O"),MATCH("所属",INDIRECT(一覧表!C39&amp;"選手データ!1:1"),0),0),所属csv!$A:$H,MATCH("所属コード",所属csv!$1:$1,0),0))</f>
        <v/>
      </c>
      <c r="C38" s="44"/>
      <c r="D38" s="44"/>
      <c r="E38" s="44" t="str">
        <f>IF(一覧表!D39="","",一覧表!D39)</f>
        <v/>
      </c>
      <c r="F38" s="44" t="str">
        <f ca="1">IF(一覧表!E39="","",一覧表!E39)</f>
        <v/>
      </c>
      <c r="G38" s="44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44" t="str">
        <f ca="1">IF(一覧表!E39="","",一覧表!E39)</f>
        <v/>
      </c>
      <c r="I38" s="44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44" t="str">
        <f>IF(一覧表!D39="","","JPN")</f>
        <v/>
      </c>
      <c r="K38" s="44" t="str">
        <f>IF(一覧表!D39="","",IF(一覧表!C39="男",1,2))</f>
        <v/>
      </c>
      <c r="L38" s="44" t="str">
        <f>IF(一覧表!D39="","",一覧表!F39)</f>
        <v/>
      </c>
      <c r="M38" s="44" t="str">
        <f ca="1">IF(一覧表!D39="","",LEFT(VLOOKUP(一覧表!D39,INDIRECT(一覧表!C39&amp;"選手データ!A:O"),MATCH("Birthday",INDIRECT(一覧表!C39&amp;"選手データ!1:1"),0),0),4))</f>
        <v/>
      </c>
      <c r="N38" s="44" t="str">
        <f>IF(一覧表!D39="","","0")</f>
        <v/>
      </c>
      <c r="O38" s="44" t="str">
        <f>IF(一覧表!D39="","","千葉")</f>
        <v/>
      </c>
      <c r="P38" s="44"/>
      <c r="Q38" s="44" t="str">
        <f>IF(一覧表!G39="","",VLOOKUP(一覧表!G39,競技csv!$A:$O,MATCH("競技コード",競技csv!$1:$1,0),0))</f>
        <v/>
      </c>
      <c r="R38" s="44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44" t="str">
        <f>IF(一覧表!G39="","","0")</f>
        <v/>
      </c>
      <c r="T38" s="44" t="str">
        <f>IF(一覧表!G39="","","2")</f>
        <v/>
      </c>
      <c r="U38" s="44" t="str">
        <f>IF(一覧表!M39="","",VLOOKUP(一覧表!M39,競技csv!$A:$O,MATCH("競技コード",競技csv!$1:$1,0),0))</f>
        <v/>
      </c>
      <c r="V38" s="44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44" t="str">
        <f>IF(一覧表!M39="","","0")</f>
        <v/>
      </c>
      <c r="X38" s="44" t="str">
        <f>IF(一覧表!M39="","","2")</f>
        <v/>
      </c>
      <c r="Y38" s="44" t="str">
        <f>IF(一覧表!S39="","",VLOOKUP("共通"&amp;一覧表!C39&amp;"子4X100mR",競技csv!A:O,MATCH("競技コード",競技csv!$1:$1,0),0))</f>
        <v/>
      </c>
      <c r="Z38" s="44" t="str">
        <f>IF(一覧表!T39="","",一覧表!T39&amp;".")&amp;IF(一覧表!U39="","",TEXT(一覧表!U39,"00")&amp;".")&amp;IF(一覧表!V39="","",TEXT(一覧表!V39,"00"))</f>
        <v/>
      </c>
      <c r="AA38" s="44" t="str">
        <f>IF(一覧表!S39="","","0")</f>
        <v/>
      </c>
      <c r="AB38" s="44" t="str">
        <f>IF(一覧表!S39="","","2")</f>
        <v/>
      </c>
    </row>
    <row r="39" spans="1:28" x14ac:dyDescent="0.45">
      <c r="A39" s="44" t="str">
        <f>IF(一覧表!D40="","",IF(一覧表!C40="男",10000+一覧表!D40,20000+一覧表!D40))</f>
        <v/>
      </c>
      <c r="B39" s="44" t="str">
        <f ca="1">IF(一覧表!D40="","",VLOOKUP(VLOOKUP(一覧表!D40,INDIRECT(一覧表!C40&amp;"選手データ!A:O"),MATCH("所属",INDIRECT(一覧表!C40&amp;"選手データ!1:1"),0),0),所属csv!$A:$H,MATCH("所属コード",所属csv!$1:$1,0),0))</f>
        <v/>
      </c>
      <c r="C39" s="44"/>
      <c r="D39" s="44"/>
      <c r="E39" s="44" t="str">
        <f>IF(一覧表!D40="","",一覧表!D40)</f>
        <v/>
      </c>
      <c r="F39" s="44" t="str">
        <f ca="1">IF(一覧表!E40="","",一覧表!E40)</f>
        <v/>
      </c>
      <c r="G39" s="44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44" t="str">
        <f ca="1">IF(一覧表!E40="","",一覧表!E40)</f>
        <v/>
      </c>
      <c r="I39" s="44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44" t="str">
        <f>IF(一覧表!D40="","","JPN")</f>
        <v/>
      </c>
      <c r="K39" s="44" t="str">
        <f>IF(一覧表!D40="","",IF(一覧表!C40="男",1,2))</f>
        <v/>
      </c>
      <c r="L39" s="44" t="str">
        <f>IF(一覧表!D40="","",一覧表!F40)</f>
        <v/>
      </c>
      <c r="M39" s="44" t="str">
        <f ca="1">IF(一覧表!D40="","",LEFT(VLOOKUP(一覧表!D40,INDIRECT(一覧表!C40&amp;"選手データ!A:O"),MATCH("Birthday",INDIRECT(一覧表!C40&amp;"選手データ!1:1"),0),0),4))</f>
        <v/>
      </c>
      <c r="N39" s="44" t="str">
        <f>IF(一覧表!D40="","","0")</f>
        <v/>
      </c>
      <c r="O39" s="44" t="str">
        <f>IF(一覧表!D40="","","千葉")</f>
        <v/>
      </c>
      <c r="P39" s="44"/>
      <c r="Q39" s="44" t="str">
        <f>IF(一覧表!G40="","",VLOOKUP(一覧表!G40,競技csv!$A:$O,MATCH("競技コード",競技csv!$1:$1,0),0))</f>
        <v/>
      </c>
      <c r="R39" s="44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44" t="str">
        <f>IF(一覧表!G40="","","0")</f>
        <v/>
      </c>
      <c r="T39" s="44" t="str">
        <f>IF(一覧表!G40="","","2")</f>
        <v/>
      </c>
      <c r="U39" s="44" t="str">
        <f>IF(一覧表!M40="","",VLOOKUP(一覧表!M40,競技csv!$A:$O,MATCH("競技コード",競技csv!$1:$1,0),0))</f>
        <v/>
      </c>
      <c r="V39" s="44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44" t="str">
        <f>IF(一覧表!M40="","","0")</f>
        <v/>
      </c>
      <c r="X39" s="44" t="str">
        <f>IF(一覧表!M40="","","2")</f>
        <v/>
      </c>
      <c r="Y39" s="44" t="str">
        <f>IF(一覧表!S40="","",VLOOKUP("共通"&amp;一覧表!C40&amp;"子4X100mR",競技csv!A:O,MATCH("競技コード",競技csv!$1:$1,0),0))</f>
        <v/>
      </c>
      <c r="Z39" s="44" t="str">
        <f>IF(一覧表!T40="","",一覧表!T40&amp;".")&amp;IF(一覧表!U40="","",TEXT(一覧表!U40,"00")&amp;".")&amp;IF(一覧表!V40="","",TEXT(一覧表!V40,"00"))</f>
        <v/>
      </c>
      <c r="AA39" s="44" t="str">
        <f>IF(一覧表!S40="","","0")</f>
        <v/>
      </c>
      <c r="AB39" s="44" t="str">
        <f>IF(一覧表!S40="","","2")</f>
        <v/>
      </c>
    </row>
    <row r="40" spans="1:28" x14ac:dyDescent="0.45">
      <c r="A40" s="44" t="str">
        <f>IF(一覧表!D41="","",IF(一覧表!C41="男",10000+一覧表!D41,20000+一覧表!D41))</f>
        <v/>
      </c>
      <c r="B40" s="44" t="str">
        <f ca="1">IF(一覧表!D41="","",VLOOKUP(VLOOKUP(一覧表!D41,INDIRECT(一覧表!C41&amp;"選手データ!A:O"),MATCH("所属",INDIRECT(一覧表!C41&amp;"選手データ!1:1"),0),0),所属csv!$A:$H,MATCH("所属コード",所属csv!$1:$1,0),0))</f>
        <v/>
      </c>
      <c r="C40" s="44"/>
      <c r="D40" s="44"/>
      <c r="E40" s="44" t="str">
        <f>IF(一覧表!D41="","",一覧表!D41)</f>
        <v/>
      </c>
      <c r="F40" s="44" t="str">
        <f ca="1">IF(一覧表!E41="","",一覧表!E41)</f>
        <v/>
      </c>
      <c r="G40" s="44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44" t="str">
        <f ca="1">IF(一覧表!E41="","",一覧表!E41)</f>
        <v/>
      </c>
      <c r="I40" s="44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44" t="str">
        <f>IF(一覧表!D41="","","JPN")</f>
        <v/>
      </c>
      <c r="K40" s="44" t="str">
        <f>IF(一覧表!D41="","",IF(一覧表!C41="男",1,2))</f>
        <v/>
      </c>
      <c r="L40" s="44" t="str">
        <f>IF(一覧表!D41="","",一覧表!F41)</f>
        <v/>
      </c>
      <c r="M40" s="44" t="str">
        <f ca="1">IF(一覧表!D41="","",LEFT(VLOOKUP(一覧表!D41,INDIRECT(一覧表!C41&amp;"選手データ!A:O"),MATCH("Birthday",INDIRECT(一覧表!C41&amp;"選手データ!1:1"),0),0),4))</f>
        <v/>
      </c>
      <c r="N40" s="44" t="str">
        <f>IF(一覧表!D41="","","0")</f>
        <v/>
      </c>
      <c r="O40" s="44" t="str">
        <f>IF(一覧表!D41="","","千葉")</f>
        <v/>
      </c>
      <c r="P40" s="44"/>
      <c r="Q40" s="44" t="str">
        <f>IF(一覧表!G41="","",VLOOKUP(一覧表!G41,競技csv!$A:$O,MATCH("競技コード",競技csv!$1:$1,0),0))</f>
        <v/>
      </c>
      <c r="R40" s="44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44" t="str">
        <f>IF(一覧表!G41="","","0")</f>
        <v/>
      </c>
      <c r="T40" s="44" t="str">
        <f>IF(一覧表!G41="","","2")</f>
        <v/>
      </c>
      <c r="U40" s="44" t="str">
        <f>IF(一覧表!M41="","",VLOOKUP(一覧表!M41,競技csv!$A:$O,MATCH("競技コード",競技csv!$1:$1,0),0))</f>
        <v/>
      </c>
      <c r="V40" s="44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44" t="str">
        <f>IF(一覧表!M41="","","0")</f>
        <v/>
      </c>
      <c r="X40" s="44" t="str">
        <f>IF(一覧表!M41="","","2")</f>
        <v/>
      </c>
      <c r="Y40" s="44" t="str">
        <f>IF(一覧表!S41="","",VLOOKUP("共通"&amp;一覧表!C41&amp;"子4X100mR",競技csv!A:O,MATCH("競技コード",競技csv!$1:$1,0),0))</f>
        <v/>
      </c>
      <c r="Z40" s="44" t="str">
        <f>IF(一覧表!T41="","",一覧表!T41&amp;".")&amp;IF(一覧表!U41="","",TEXT(一覧表!U41,"00")&amp;".")&amp;IF(一覧表!V41="","",TEXT(一覧表!V41,"00"))</f>
        <v/>
      </c>
      <c r="AA40" s="44" t="str">
        <f>IF(一覧表!S41="","","0")</f>
        <v/>
      </c>
      <c r="AB40" s="44" t="str">
        <f>IF(一覧表!S41="","","2")</f>
        <v/>
      </c>
    </row>
    <row r="41" spans="1:28" x14ac:dyDescent="0.45">
      <c r="A41" s="44" t="str">
        <f>IF(一覧表!D42="","",IF(一覧表!C42="男",10000+一覧表!D42,20000+一覧表!D42))</f>
        <v/>
      </c>
      <c r="B41" s="44" t="str">
        <f ca="1">IF(一覧表!D42="","",VLOOKUP(VLOOKUP(一覧表!D42,INDIRECT(一覧表!C42&amp;"選手データ!A:O"),MATCH("所属",INDIRECT(一覧表!C42&amp;"選手データ!1:1"),0),0),所属csv!$A:$H,MATCH("所属コード",所属csv!$1:$1,0),0))</f>
        <v/>
      </c>
      <c r="C41" s="44"/>
      <c r="D41" s="44"/>
      <c r="E41" s="44" t="str">
        <f>IF(一覧表!D42="","",一覧表!D42)</f>
        <v/>
      </c>
      <c r="F41" s="44" t="str">
        <f ca="1">IF(一覧表!E42="","",一覧表!E42)</f>
        <v/>
      </c>
      <c r="G41" s="44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44" t="str">
        <f ca="1">IF(一覧表!E42="","",一覧表!E42)</f>
        <v/>
      </c>
      <c r="I41" s="44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44" t="str">
        <f>IF(一覧表!D42="","","JPN")</f>
        <v/>
      </c>
      <c r="K41" s="44" t="str">
        <f>IF(一覧表!D42="","",IF(一覧表!C42="男",1,2))</f>
        <v/>
      </c>
      <c r="L41" s="44" t="str">
        <f>IF(一覧表!D42="","",一覧表!F42)</f>
        <v/>
      </c>
      <c r="M41" s="44" t="str">
        <f ca="1">IF(一覧表!D42="","",LEFT(VLOOKUP(一覧表!D42,INDIRECT(一覧表!C42&amp;"選手データ!A:O"),MATCH("Birthday",INDIRECT(一覧表!C42&amp;"選手データ!1:1"),0),0),4))</f>
        <v/>
      </c>
      <c r="N41" s="44" t="str">
        <f>IF(一覧表!D42="","","0")</f>
        <v/>
      </c>
      <c r="O41" s="44" t="str">
        <f>IF(一覧表!D42="","","千葉")</f>
        <v/>
      </c>
      <c r="P41" s="44"/>
      <c r="Q41" s="44" t="str">
        <f>IF(一覧表!G42="","",VLOOKUP(一覧表!G42,競技csv!$A:$O,MATCH("競技コード",競技csv!$1:$1,0),0))</f>
        <v/>
      </c>
      <c r="R41" s="44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44" t="str">
        <f>IF(一覧表!G42="","","0")</f>
        <v/>
      </c>
      <c r="T41" s="44" t="str">
        <f>IF(一覧表!G42="","","2")</f>
        <v/>
      </c>
      <c r="U41" s="44" t="str">
        <f>IF(一覧表!M42="","",VLOOKUP(一覧表!M42,競技csv!$A:$O,MATCH("競技コード",競技csv!$1:$1,0),0))</f>
        <v/>
      </c>
      <c r="V41" s="44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44" t="str">
        <f>IF(一覧表!M42="","","0")</f>
        <v/>
      </c>
      <c r="X41" s="44" t="str">
        <f>IF(一覧表!M42="","","2")</f>
        <v/>
      </c>
      <c r="Y41" s="44" t="str">
        <f>IF(一覧表!S42="","",VLOOKUP("共通"&amp;一覧表!C42&amp;"子4X100mR",競技csv!A:O,MATCH("競技コード",競技csv!$1:$1,0),0))</f>
        <v/>
      </c>
      <c r="Z41" s="44" t="str">
        <f>IF(一覧表!T42="","",一覧表!T42&amp;".")&amp;IF(一覧表!U42="","",TEXT(一覧表!U42,"00")&amp;".")&amp;IF(一覧表!V42="","",TEXT(一覧表!V42,"00"))</f>
        <v/>
      </c>
      <c r="AA41" s="44" t="str">
        <f>IF(一覧表!S42="","","0")</f>
        <v/>
      </c>
      <c r="AB41" s="44" t="str">
        <f>IF(一覧表!S42="","","2")</f>
        <v/>
      </c>
    </row>
    <row r="42" spans="1:28" x14ac:dyDescent="0.45">
      <c r="A42" s="44" t="str">
        <f>IF(一覧表!D43="","",IF(一覧表!C43="男",10000+一覧表!D43,20000+一覧表!D43))</f>
        <v/>
      </c>
      <c r="B42" s="44" t="str">
        <f ca="1">IF(一覧表!D43="","",VLOOKUP(VLOOKUP(一覧表!D43,INDIRECT(一覧表!C43&amp;"選手データ!A:O"),MATCH("所属",INDIRECT(一覧表!C43&amp;"選手データ!1:1"),0),0),所属csv!$A:$H,MATCH("所属コード",所属csv!$1:$1,0),0))</f>
        <v/>
      </c>
      <c r="C42" s="44"/>
      <c r="D42" s="44"/>
      <c r="E42" s="44" t="str">
        <f>IF(一覧表!D43="","",一覧表!D43)</f>
        <v/>
      </c>
      <c r="F42" s="44" t="str">
        <f ca="1">IF(一覧表!E43="","",一覧表!E43)</f>
        <v/>
      </c>
      <c r="G42" s="44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44" t="str">
        <f ca="1">IF(一覧表!E43="","",一覧表!E43)</f>
        <v/>
      </c>
      <c r="I42" s="44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44" t="str">
        <f>IF(一覧表!D43="","","JPN")</f>
        <v/>
      </c>
      <c r="K42" s="44" t="str">
        <f>IF(一覧表!D43="","",IF(一覧表!C43="男",1,2))</f>
        <v/>
      </c>
      <c r="L42" s="44" t="str">
        <f>IF(一覧表!D43="","",一覧表!F43)</f>
        <v/>
      </c>
      <c r="M42" s="44" t="str">
        <f ca="1">IF(一覧表!D43="","",LEFT(VLOOKUP(一覧表!D43,INDIRECT(一覧表!C43&amp;"選手データ!A:O"),MATCH("Birthday",INDIRECT(一覧表!C43&amp;"選手データ!1:1"),0),0),4))</f>
        <v/>
      </c>
      <c r="N42" s="44" t="str">
        <f>IF(一覧表!D43="","","0")</f>
        <v/>
      </c>
      <c r="O42" s="44" t="str">
        <f>IF(一覧表!D43="","","千葉")</f>
        <v/>
      </c>
      <c r="P42" s="44"/>
      <c r="Q42" s="44" t="str">
        <f>IF(一覧表!G43="","",VLOOKUP(一覧表!G43,競技csv!$A:$O,MATCH("競技コード",競技csv!$1:$1,0),0))</f>
        <v/>
      </c>
      <c r="R42" s="44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44" t="str">
        <f>IF(一覧表!G43="","","0")</f>
        <v/>
      </c>
      <c r="T42" s="44" t="str">
        <f>IF(一覧表!G43="","","2")</f>
        <v/>
      </c>
      <c r="U42" s="44" t="str">
        <f>IF(一覧表!M43="","",VLOOKUP(一覧表!M43,競技csv!$A:$O,MATCH("競技コード",競技csv!$1:$1,0),0))</f>
        <v/>
      </c>
      <c r="V42" s="44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44" t="str">
        <f>IF(一覧表!M43="","","0")</f>
        <v/>
      </c>
      <c r="X42" s="44" t="str">
        <f>IF(一覧表!M43="","","2")</f>
        <v/>
      </c>
      <c r="Y42" s="44" t="str">
        <f>IF(一覧表!S43="","",VLOOKUP("共通"&amp;一覧表!C43&amp;"子4X100mR",競技csv!A:O,MATCH("競技コード",競技csv!$1:$1,0),0))</f>
        <v/>
      </c>
      <c r="Z42" s="44" t="str">
        <f>IF(一覧表!T43="","",一覧表!T43&amp;".")&amp;IF(一覧表!U43="","",TEXT(一覧表!U43,"00")&amp;".")&amp;IF(一覧表!V43="","",TEXT(一覧表!V43,"00"))</f>
        <v/>
      </c>
      <c r="AA42" s="44" t="str">
        <f>IF(一覧表!S43="","","0")</f>
        <v/>
      </c>
      <c r="AB42" s="44" t="str">
        <f>IF(一覧表!S43="","","2")</f>
        <v/>
      </c>
    </row>
    <row r="43" spans="1:28" x14ac:dyDescent="0.45">
      <c r="A43" s="44" t="str">
        <f>IF(一覧表!D44="","",IF(一覧表!C44="男",10000+一覧表!D44,20000+一覧表!D44))</f>
        <v/>
      </c>
      <c r="B43" s="44" t="str">
        <f ca="1">IF(一覧表!D44="","",VLOOKUP(VLOOKUP(一覧表!D44,INDIRECT(一覧表!C44&amp;"選手データ!A:O"),MATCH("所属",INDIRECT(一覧表!C44&amp;"選手データ!1:1"),0),0),所属csv!$A:$H,MATCH("所属コード",所属csv!$1:$1,0),0))</f>
        <v/>
      </c>
      <c r="C43" s="44"/>
      <c r="D43" s="44"/>
      <c r="E43" s="44" t="str">
        <f>IF(一覧表!D44="","",一覧表!D44)</f>
        <v/>
      </c>
      <c r="F43" s="44" t="str">
        <f ca="1">IF(一覧表!E44="","",一覧表!E44)</f>
        <v/>
      </c>
      <c r="G43" s="44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44" t="str">
        <f ca="1">IF(一覧表!E44="","",一覧表!E44)</f>
        <v/>
      </c>
      <c r="I43" s="44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44" t="str">
        <f>IF(一覧表!D44="","","JPN")</f>
        <v/>
      </c>
      <c r="K43" s="44" t="str">
        <f>IF(一覧表!D44="","",IF(一覧表!C44="男",1,2))</f>
        <v/>
      </c>
      <c r="L43" s="44" t="str">
        <f>IF(一覧表!D44="","",一覧表!F44)</f>
        <v/>
      </c>
      <c r="M43" s="44" t="str">
        <f ca="1">IF(一覧表!D44="","",LEFT(VLOOKUP(一覧表!D44,INDIRECT(一覧表!C44&amp;"選手データ!A:O"),MATCH("Birthday",INDIRECT(一覧表!C44&amp;"選手データ!1:1"),0),0),4))</f>
        <v/>
      </c>
      <c r="N43" s="44" t="str">
        <f>IF(一覧表!D44="","","0")</f>
        <v/>
      </c>
      <c r="O43" s="44" t="str">
        <f>IF(一覧表!D44="","","千葉")</f>
        <v/>
      </c>
      <c r="P43" s="44"/>
      <c r="Q43" s="44" t="str">
        <f>IF(一覧表!G44="","",VLOOKUP(一覧表!G44,競技csv!$A:$O,MATCH("競技コード",競技csv!$1:$1,0),0))</f>
        <v/>
      </c>
      <c r="R43" s="44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44" t="str">
        <f>IF(一覧表!G44="","","0")</f>
        <v/>
      </c>
      <c r="T43" s="44" t="str">
        <f>IF(一覧表!G44="","","2")</f>
        <v/>
      </c>
      <c r="U43" s="44" t="str">
        <f>IF(一覧表!M44="","",VLOOKUP(一覧表!M44,競技csv!$A:$O,MATCH("競技コード",競技csv!$1:$1,0),0))</f>
        <v/>
      </c>
      <c r="V43" s="44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44" t="str">
        <f>IF(一覧表!M44="","","0")</f>
        <v/>
      </c>
      <c r="X43" s="44" t="str">
        <f>IF(一覧表!M44="","","2")</f>
        <v/>
      </c>
      <c r="Y43" s="44" t="str">
        <f>IF(一覧表!S44="","",VLOOKUP("共通"&amp;一覧表!C44&amp;"子4X100mR",競技csv!A:O,MATCH("競技コード",競技csv!$1:$1,0),0))</f>
        <v/>
      </c>
      <c r="Z43" s="44" t="str">
        <f>IF(一覧表!T44="","",一覧表!T44&amp;".")&amp;IF(一覧表!U44="","",TEXT(一覧表!U44,"00")&amp;".")&amp;IF(一覧表!V44="","",TEXT(一覧表!V44,"00"))</f>
        <v/>
      </c>
      <c r="AA43" s="44" t="str">
        <f>IF(一覧表!S44="","","0")</f>
        <v/>
      </c>
      <c r="AB43" s="44" t="str">
        <f>IF(一覧表!S44="","","2")</f>
        <v/>
      </c>
    </row>
    <row r="44" spans="1:28" x14ac:dyDescent="0.45">
      <c r="A44" s="44" t="str">
        <f>IF(一覧表!D45="","",IF(一覧表!C45="男",10000+一覧表!D45,20000+一覧表!D45))</f>
        <v/>
      </c>
      <c r="B44" s="44" t="str">
        <f ca="1">IF(一覧表!D45="","",VLOOKUP(VLOOKUP(一覧表!D45,INDIRECT(一覧表!C45&amp;"選手データ!A:O"),MATCH("所属",INDIRECT(一覧表!C45&amp;"選手データ!1:1"),0),0),所属csv!$A:$H,MATCH("所属コード",所属csv!$1:$1,0),0))</f>
        <v/>
      </c>
      <c r="C44" s="44"/>
      <c r="D44" s="44"/>
      <c r="E44" s="44" t="str">
        <f>IF(一覧表!D45="","",一覧表!D45)</f>
        <v/>
      </c>
      <c r="F44" s="44" t="str">
        <f ca="1">IF(一覧表!E45="","",一覧表!E45)</f>
        <v/>
      </c>
      <c r="G44" s="44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44" t="str">
        <f ca="1">IF(一覧表!E45="","",一覧表!E45)</f>
        <v/>
      </c>
      <c r="I44" s="44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44" t="str">
        <f>IF(一覧表!D45="","","JPN")</f>
        <v/>
      </c>
      <c r="K44" s="44" t="str">
        <f>IF(一覧表!D45="","",IF(一覧表!C45="男",1,2))</f>
        <v/>
      </c>
      <c r="L44" s="44" t="str">
        <f>IF(一覧表!D45="","",一覧表!F45)</f>
        <v/>
      </c>
      <c r="M44" s="44" t="str">
        <f ca="1">IF(一覧表!D45="","",LEFT(VLOOKUP(一覧表!D45,INDIRECT(一覧表!C45&amp;"選手データ!A:O"),MATCH("Birthday",INDIRECT(一覧表!C45&amp;"選手データ!1:1"),0),0),4))</f>
        <v/>
      </c>
      <c r="N44" s="44" t="str">
        <f>IF(一覧表!D45="","","0")</f>
        <v/>
      </c>
      <c r="O44" s="44" t="str">
        <f>IF(一覧表!D45="","","千葉")</f>
        <v/>
      </c>
      <c r="P44" s="44"/>
      <c r="Q44" s="44" t="str">
        <f>IF(一覧表!G45="","",VLOOKUP(一覧表!G45,競技csv!$A:$O,MATCH("競技コード",競技csv!$1:$1,0),0))</f>
        <v/>
      </c>
      <c r="R44" s="44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44" t="str">
        <f>IF(一覧表!G45="","","0")</f>
        <v/>
      </c>
      <c r="T44" s="44" t="str">
        <f>IF(一覧表!G45="","","2")</f>
        <v/>
      </c>
      <c r="U44" s="44" t="str">
        <f>IF(一覧表!M45="","",VLOOKUP(一覧表!M45,競技csv!$A:$O,MATCH("競技コード",競技csv!$1:$1,0),0))</f>
        <v/>
      </c>
      <c r="V44" s="44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44" t="str">
        <f>IF(一覧表!M45="","","0")</f>
        <v/>
      </c>
      <c r="X44" s="44" t="str">
        <f>IF(一覧表!M45="","","2")</f>
        <v/>
      </c>
      <c r="Y44" s="44" t="str">
        <f>IF(一覧表!S45="","",VLOOKUP("共通"&amp;一覧表!C45&amp;"子4X100mR",競技csv!A:O,MATCH("競技コード",競技csv!$1:$1,0),0))</f>
        <v/>
      </c>
      <c r="Z44" s="44" t="str">
        <f>IF(一覧表!T45="","",一覧表!T45&amp;".")&amp;IF(一覧表!U45="","",TEXT(一覧表!U45,"00")&amp;".")&amp;IF(一覧表!V45="","",TEXT(一覧表!V45,"00"))</f>
        <v/>
      </c>
      <c r="AA44" s="44" t="str">
        <f>IF(一覧表!S45="","","0")</f>
        <v/>
      </c>
      <c r="AB44" s="44" t="str">
        <f>IF(一覧表!S45="","","2")</f>
        <v/>
      </c>
    </row>
    <row r="45" spans="1:28" x14ac:dyDescent="0.45">
      <c r="A45" s="44" t="str">
        <f>IF(一覧表!D46="","",IF(一覧表!C46="男",10000+一覧表!D46,20000+一覧表!D46))</f>
        <v/>
      </c>
      <c r="B45" s="44" t="str">
        <f ca="1">IF(一覧表!D46="","",VLOOKUP(VLOOKUP(一覧表!D46,INDIRECT(一覧表!C46&amp;"選手データ!A:O"),MATCH("所属",INDIRECT(一覧表!C46&amp;"選手データ!1:1"),0),0),所属csv!$A:$H,MATCH("所属コード",所属csv!$1:$1,0),0))</f>
        <v/>
      </c>
      <c r="C45" s="44"/>
      <c r="D45" s="44"/>
      <c r="E45" s="44" t="str">
        <f>IF(一覧表!D46="","",一覧表!D46)</f>
        <v/>
      </c>
      <c r="F45" s="44" t="str">
        <f ca="1">IF(一覧表!E46="","",一覧表!E46)</f>
        <v/>
      </c>
      <c r="G45" s="44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44" t="str">
        <f ca="1">IF(一覧表!E46="","",一覧表!E46)</f>
        <v/>
      </c>
      <c r="I45" s="44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44" t="str">
        <f>IF(一覧表!D46="","","JPN")</f>
        <v/>
      </c>
      <c r="K45" s="44" t="str">
        <f>IF(一覧表!D46="","",IF(一覧表!C46="男",1,2))</f>
        <v/>
      </c>
      <c r="L45" s="44" t="str">
        <f>IF(一覧表!D46="","",一覧表!F46)</f>
        <v/>
      </c>
      <c r="M45" s="44" t="str">
        <f ca="1">IF(一覧表!D46="","",LEFT(VLOOKUP(一覧表!D46,INDIRECT(一覧表!C46&amp;"選手データ!A:O"),MATCH("Birthday",INDIRECT(一覧表!C46&amp;"選手データ!1:1"),0),0),4))</f>
        <v/>
      </c>
      <c r="N45" s="44" t="str">
        <f>IF(一覧表!D46="","","0")</f>
        <v/>
      </c>
      <c r="O45" s="44" t="str">
        <f>IF(一覧表!D46="","","千葉")</f>
        <v/>
      </c>
      <c r="P45" s="44"/>
      <c r="Q45" s="44" t="str">
        <f>IF(一覧表!G46="","",VLOOKUP(一覧表!G46,競技csv!$A:$O,MATCH("競技コード",競技csv!$1:$1,0),0))</f>
        <v/>
      </c>
      <c r="R45" s="44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44" t="str">
        <f>IF(一覧表!G46="","","0")</f>
        <v/>
      </c>
      <c r="T45" s="44" t="str">
        <f>IF(一覧表!G46="","","2")</f>
        <v/>
      </c>
      <c r="U45" s="44" t="str">
        <f>IF(一覧表!M46="","",VLOOKUP(一覧表!M46,競技csv!$A:$O,MATCH("競技コード",競技csv!$1:$1,0),0))</f>
        <v/>
      </c>
      <c r="V45" s="44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44" t="str">
        <f>IF(一覧表!M46="","","0")</f>
        <v/>
      </c>
      <c r="X45" s="44" t="str">
        <f>IF(一覧表!M46="","","2")</f>
        <v/>
      </c>
      <c r="Y45" s="44" t="str">
        <f>IF(一覧表!S46="","",VLOOKUP("共通"&amp;一覧表!C46&amp;"子4X100mR",競技csv!A:O,MATCH("競技コード",競技csv!$1:$1,0),0))</f>
        <v/>
      </c>
      <c r="Z45" s="44" t="str">
        <f>IF(一覧表!T46="","",一覧表!T46&amp;".")&amp;IF(一覧表!U46="","",TEXT(一覧表!U46,"00")&amp;".")&amp;IF(一覧表!V46="","",TEXT(一覧表!V46,"00"))</f>
        <v/>
      </c>
      <c r="AA45" s="44" t="str">
        <f>IF(一覧表!S46="","","0")</f>
        <v/>
      </c>
      <c r="AB45" s="44" t="str">
        <f>IF(一覧表!S46="","","2")</f>
        <v/>
      </c>
    </row>
    <row r="46" spans="1:28" x14ac:dyDescent="0.45">
      <c r="A46" s="44" t="str">
        <f>IF(一覧表!D47="","",IF(一覧表!C47="男",10000+一覧表!D47,20000+一覧表!D47))</f>
        <v/>
      </c>
      <c r="B46" s="44" t="str">
        <f ca="1">IF(一覧表!D47="","",VLOOKUP(VLOOKUP(一覧表!D47,INDIRECT(一覧表!C47&amp;"選手データ!A:O"),MATCH("所属",INDIRECT(一覧表!C47&amp;"選手データ!1:1"),0),0),所属csv!$A:$H,MATCH("所属コード",所属csv!$1:$1,0),0))</f>
        <v/>
      </c>
      <c r="C46" s="44"/>
      <c r="D46" s="44"/>
      <c r="E46" s="44" t="str">
        <f>IF(一覧表!D47="","",一覧表!D47)</f>
        <v/>
      </c>
      <c r="F46" s="44" t="str">
        <f ca="1">IF(一覧表!E47="","",一覧表!E47)</f>
        <v/>
      </c>
      <c r="G46" s="44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44" t="str">
        <f ca="1">IF(一覧表!E47="","",一覧表!E47)</f>
        <v/>
      </c>
      <c r="I46" s="44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44" t="str">
        <f>IF(一覧表!D47="","","JPN")</f>
        <v/>
      </c>
      <c r="K46" s="44" t="str">
        <f>IF(一覧表!D47="","",IF(一覧表!C47="男",1,2))</f>
        <v/>
      </c>
      <c r="L46" s="44" t="str">
        <f>IF(一覧表!D47="","",一覧表!F47)</f>
        <v/>
      </c>
      <c r="M46" s="44" t="str">
        <f ca="1">IF(一覧表!D47="","",LEFT(VLOOKUP(一覧表!D47,INDIRECT(一覧表!C47&amp;"選手データ!A:O"),MATCH("Birthday",INDIRECT(一覧表!C47&amp;"選手データ!1:1"),0),0),4))</f>
        <v/>
      </c>
      <c r="N46" s="44" t="str">
        <f>IF(一覧表!D47="","","0")</f>
        <v/>
      </c>
      <c r="O46" s="44" t="str">
        <f>IF(一覧表!D47="","","千葉")</f>
        <v/>
      </c>
      <c r="P46" s="44"/>
      <c r="Q46" s="44" t="str">
        <f>IF(一覧表!G47="","",VLOOKUP(一覧表!G47,競技csv!$A:$O,MATCH("競技コード",競技csv!$1:$1,0),0))</f>
        <v/>
      </c>
      <c r="R46" s="44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44" t="str">
        <f>IF(一覧表!G47="","","0")</f>
        <v/>
      </c>
      <c r="T46" s="44" t="str">
        <f>IF(一覧表!G47="","","2")</f>
        <v/>
      </c>
      <c r="U46" s="44" t="str">
        <f>IF(一覧表!M47="","",VLOOKUP(一覧表!M47,競技csv!$A:$O,MATCH("競技コード",競技csv!$1:$1,0),0))</f>
        <v/>
      </c>
      <c r="V46" s="44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44" t="str">
        <f>IF(一覧表!M47="","","0")</f>
        <v/>
      </c>
      <c r="X46" s="44" t="str">
        <f>IF(一覧表!M47="","","2")</f>
        <v/>
      </c>
      <c r="Y46" s="44" t="str">
        <f>IF(一覧表!S47="","",VLOOKUP("共通"&amp;一覧表!C47&amp;"子4X100mR",競技csv!A:O,MATCH("競技コード",競技csv!$1:$1,0),0))</f>
        <v/>
      </c>
      <c r="Z46" s="44" t="str">
        <f>IF(一覧表!T47="","",一覧表!T47&amp;".")&amp;IF(一覧表!U47="","",TEXT(一覧表!U47,"00")&amp;".")&amp;IF(一覧表!V47="","",TEXT(一覧表!V47,"00"))</f>
        <v/>
      </c>
      <c r="AA46" s="44" t="str">
        <f>IF(一覧表!S47="","","0")</f>
        <v/>
      </c>
      <c r="AB46" s="44" t="str">
        <f>IF(一覧表!S47="","","2")</f>
        <v/>
      </c>
    </row>
    <row r="47" spans="1:28" x14ac:dyDescent="0.45">
      <c r="A47" s="44" t="str">
        <f>IF(一覧表!D48="","",IF(一覧表!C48="男",10000+一覧表!D48,20000+一覧表!D48))</f>
        <v/>
      </c>
      <c r="B47" s="44" t="str">
        <f ca="1">IF(一覧表!D48="","",VLOOKUP(VLOOKUP(一覧表!D48,INDIRECT(一覧表!C48&amp;"選手データ!A:O"),MATCH("所属",INDIRECT(一覧表!C48&amp;"選手データ!1:1"),0),0),所属csv!$A:$H,MATCH("所属コード",所属csv!$1:$1,0),0))</f>
        <v/>
      </c>
      <c r="C47" s="44"/>
      <c r="D47" s="44"/>
      <c r="E47" s="44" t="str">
        <f>IF(一覧表!D48="","",一覧表!D48)</f>
        <v/>
      </c>
      <c r="F47" s="44" t="str">
        <f ca="1">IF(一覧表!E48="","",一覧表!E48)</f>
        <v/>
      </c>
      <c r="G47" s="44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44" t="str">
        <f ca="1">IF(一覧表!E48="","",一覧表!E48)</f>
        <v/>
      </c>
      <c r="I47" s="44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44" t="str">
        <f>IF(一覧表!D48="","","JPN")</f>
        <v/>
      </c>
      <c r="K47" s="44" t="str">
        <f>IF(一覧表!D48="","",IF(一覧表!C48="男",1,2))</f>
        <v/>
      </c>
      <c r="L47" s="44" t="str">
        <f>IF(一覧表!D48="","",一覧表!F48)</f>
        <v/>
      </c>
      <c r="M47" s="44" t="str">
        <f ca="1">IF(一覧表!D48="","",LEFT(VLOOKUP(一覧表!D48,INDIRECT(一覧表!C48&amp;"選手データ!A:O"),MATCH("Birthday",INDIRECT(一覧表!C48&amp;"選手データ!1:1"),0),0),4))</f>
        <v/>
      </c>
      <c r="N47" s="44" t="str">
        <f>IF(一覧表!D48="","","0")</f>
        <v/>
      </c>
      <c r="O47" s="44" t="str">
        <f>IF(一覧表!D48="","","千葉")</f>
        <v/>
      </c>
      <c r="P47" s="44"/>
      <c r="Q47" s="44" t="str">
        <f>IF(一覧表!G48="","",VLOOKUP(一覧表!G48,競技csv!$A:$O,MATCH("競技コード",競技csv!$1:$1,0),0))</f>
        <v/>
      </c>
      <c r="R47" s="44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44" t="str">
        <f>IF(一覧表!G48="","","0")</f>
        <v/>
      </c>
      <c r="T47" s="44" t="str">
        <f>IF(一覧表!G48="","","2")</f>
        <v/>
      </c>
      <c r="U47" s="44" t="str">
        <f>IF(一覧表!M48="","",VLOOKUP(一覧表!M48,競技csv!$A:$O,MATCH("競技コード",競技csv!$1:$1,0),0))</f>
        <v/>
      </c>
      <c r="V47" s="44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44" t="str">
        <f>IF(一覧表!M48="","","0")</f>
        <v/>
      </c>
      <c r="X47" s="44" t="str">
        <f>IF(一覧表!M48="","","2")</f>
        <v/>
      </c>
      <c r="Y47" s="44" t="str">
        <f>IF(一覧表!S48="","",VLOOKUP("共通"&amp;一覧表!C48&amp;"子4X100mR",競技csv!A:O,MATCH("競技コード",競技csv!$1:$1,0),0))</f>
        <v/>
      </c>
      <c r="Z47" s="44" t="str">
        <f>IF(一覧表!T48="","",一覧表!T48&amp;".")&amp;IF(一覧表!U48="","",TEXT(一覧表!U48,"00")&amp;".")&amp;IF(一覧表!V48="","",TEXT(一覧表!V48,"00"))</f>
        <v/>
      </c>
      <c r="AA47" s="44" t="str">
        <f>IF(一覧表!S48="","","0")</f>
        <v/>
      </c>
      <c r="AB47" s="44" t="str">
        <f>IF(一覧表!S48="","","2")</f>
        <v/>
      </c>
    </row>
    <row r="48" spans="1:28" x14ac:dyDescent="0.45">
      <c r="A48" s="44" t="str">
        <f>IF(一覧表!D49="","",IF(一覧表!C49="男",10000+一覧表!D49,20000+一覧表!D49))</f>
        <v/>
      </c>
      <c r="B48" s="44" t="str">
        <f ca="1">IF(一覧表!D49="","",VLOOKUP(VLOOKUP(一覧表!D49,INDIRECT(一覧表!C49&amp;"選手データ!A:O"),MATCH("所属",INDIRECT(一覧表!C49&amp;"選手データ!1:1"),0),0),所属csv!$A:$H,MATCH("所属コード",所属csv!$1:$1,0),0))</f>
        <v/>
      </c>
      <c r="C48" s="44"/>
      <c r="D48" s="44"/>
      <c r="E48" s="44" t="str">
        <f>IF(一覧表!D49="","",一覧表!D49)</f>
        <v/>
      </c>
      <c r="F48" s="44" t="str">
        <f ca="1">IF(一覧表!E49="","",一覧表!E49)</f>
        <v/>
      </c>
      <c r="G48" s="44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44" t="str">
        <f ca="1">IF(一覧表!E49="","",一覧表!E49)</f>
        <v/>
      </c>
      <c r="I48" s="44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44" t="str">
        <f>IF(一覧表!D49="","","JPN")</f>
        <v/>
      </c>
      <c r="K48" s="44" t="str">
        <f>IF(一覧表!D49="","",IF(一覧表!C49="男",1,2))</f>
        <v/>
      </c>
      <c r="L48" s="44" t="str">
        <f>IF(一覧表!D49="","",一覧表!F49)</f>
        <v/>
      </c>
      <c r="M48" s="44" t="str">
        <f ca="1">IF(一覧表!D49="","",LEFT(VLOOKUP(一覧表!D49,INDIRECT(一覧表!C49&amp;"選手データ!A:O"),MATCH("Birthday",INDIRECT(一覧表!C49&amp;"選手データ!1:1"),0),0),4))</f>
        <v/>
      </c>
      <c r="N48" s="44" t="str">
        <f>IF(一覧表!D49="","","0")</f>
        <v/>
      </c>
      <c r="O48" s="44" t="str">
        <f>IF(一覧表!D49="","","千葉")</f>
        <v/>
      </c>
      <c r="P48" s="44"/>
      <c r="Q48" s="44" t="str">
        <f>IF(一覧表!G49="","",VLOOKUP(一覧表!G49,競技csv!$A:$O,MATCH("競技コード",競技csv!$1:$1,0),0))</f>
        <v/>
      </c>
      <c r="R48" s="44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44" t="str">
        <f>IF(一覧表!G49="","","0")</f>
        <v/>
      </c>
      <c r="T48" s="44" t="str">
        <f>IF(一覧表!G49="","","2")</f>
        <v/>
      </c>
      <c r="U48" s="44" t="str">
        <f>IF(一覧表!M49="","",VLOOKUP(一覧表!M49,競技csv!$A:$O,MATCH("競技コード",競技csv!$1:$1,0),0))</f>
        <v/>
      </c>
      <c r="V48" s="44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44" t="str">
        <f>IF(一覧表!M49="","","0")</f>
        <v/>
      </c>
      <c r="X48" s="44" t="str">
        <f>IF(一覧表!M49="","","2")</f>
        <v/>
      </c>
      <c r="Y48" s="44" t="str">
        <f>IF(一覧表!S49="","",VLOOKUP("共通"&amp;一覧表!C49&amp;"子4X100mR",競技csv!A:O,MATCH("競技コード",競技csv!$1:$1,0),0))</f>
        <v/>
      </c>
      <c r="Z48" s="44" t="str">
        <f>IF(一覧表!T49="","",一覧表!T49&amp;".")&amp;IF(一覧表!U49="","",TEXT(一覧表!U49,"00")&amp;".")&amp;IF(一覧表!V49="","",TEXT(一覧表!V49,"00"))</f>
        <v/>
      </c>
      <c r="AA48" s="44" t="str">
        <f>IF(一覧表!S49="","","0")</f>
        <v/>
      </c>
      <c r="AB48" s="44" t="str">
        <f>IF(一覧表!S49="","","2")</f>
        <v/>
      </c>
    </row>
    <row r="49" spans="1:28" x14ac:dyDescent="0.45">
      <c r="A49" s="44" t="str">
        <f>IF(一覧表!D50="","",IF(一覧表!C50="男",10000+一覧表!D50,20000+一覧表!D50))</f>
        <v/>
      </c>
      <c r="B49" s="44" t="str">
        <f ca="1">IF(一覧表!D50="","",VLOOKUP(VLOOKUP(一覧表!D50,INDIRECT(一覧表!C50&amp;"選手データ!A:O"),MATCH("所属",INDIRECT(一覧表!C50&amp;"選手データ!1:1"),0),0),所属csv!$A:$H,MATCH("所属コード",所属csv!$1:$1,0),0))</f>
        <v/>
      </c>
      <c r="C49" s="44"/>
      <c r="D49" s="44"/>
      <c r="E49" s="44" t="str">
        <f>IF(一覧表!D50="","",一覧表!D50)</f>
        <v/>
      </c>
      <c r="F49" s="44" t="str">
        <f ca="1">IF(一覧表!E50="","",一覧表!E50)</f>
        <v/>
      </c>
      <c r="G49" s="44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44" t="str">
        <f ca="1">IF(一覧表!E50="","",一覧表!E50)</f>
        <v/>
      </c>
      <c r="I49" s="44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44" t="str">
        <f>IF(一覧表!D50="","","JPN")</f>
        <v/>
      </c>
      <c r="K49" s="44" t="str">
        <f>IF(一覧表!D50="","",IF(一覧表!C50="男",1,2))</f>
        <v/>
      </c>
      <c r="L49" s="44" t="str">
        <f>IF(一覧表!D50="","",一覧表!F50)</f>
        <v/>
      </c>
      <c r="M49" s="44" t="str">
        <f ca="1">IF(一覧表!D50="","",LEFT(VLOOKUP(一覧表!D50,INDIRECT(一覧表!C50&amp;"選手データ!A:O"),MATCH("Birthday",INDIRECT(一覧表!C50&amp;"選手データ!1:1"),0),0),4))</f>
        <v/>
      </c>
      <c r="N49" s="44" t="str">
        <f>IF(一覧表!D50="","","0")</f>
        <v/>
      </c>
      <c r="O49" s="44" t="str">
        <f>IF(一覧表!D50="","","千葉")</f>
        <v/>
      </c>
      <c r="P49" s="44"/>
      <c r="Q49" s="44" t="str">
        <f>IF(一覧表!G50="","",VLOOKUP(一覧表!G50,競技csv!$A:$O,MATCH("競技コード",競技csv!$1:$1,0),0))</f>
        <v/>
      </c>
      <c r="R49" s="44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44" t="str">
        <f>IF(一覧表!G50="","","0")</f>
        <v/>
      </c>
      <c r="T49" s="44" t="str">
        <f>IF(一覧表!G50="","","2")</f>
        <v/>
      </c>
      <c r="U49" s="44" t="str">
        <f>IF(一覧表!M50="","",VLOOKUP(一覧表!M50,競技csv!$A:$O,MATCH("競技コード",競技csv!$1:$1,0),0))</f>
        <v/>
      </c>
      <c r="V49" s="44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44" t="str">
        <f>IF(一覧表!M50="","","0")</f>
        <v/>
      </c>
      <c r="X49" s="44" t="str">
        <f>IF(一覧表!M50="","","2")</f>
        <v/>
      </c>
      <c r="Y49" s="44" t="str">
        <f>IF(一覧表!S50="","",VLOOKUP("共通"&amp;一覧表!C50&amp;"子4X100mR",競技csv!A:O,MATCH("競技コード",競技csv!$1:$1,0),0))</f>
        <v/>
      </c>
      <c r="Z49" s="44" t="str">
        <f>IF(一覧表!T50="","",一覧表!T50&amp;".")&amp;IF(一覧表!U50="","",TEXT(一覧表!U50,"00")&amp;".")&amp;IF(一覧表!V50="","",TEXT(一覧表!V50,"00"))</f>
        <v/>
      </c>
      <c r="AA49" s="44" t="str">
        <f>IF(一覧表!S50="","","0")</f>
        <v/>
      </c>
      <c r="AB49" s="44" t="str">
        <f>IF(一覧表!S50="","","2")</f>
        <v/>
      </c>
    </row>
    <row r="50" spans="1:28" x14ac:dyDescent="0.45">
      <c r="A50" s="44" t="str">
        <f>IF(一覧表!D51="","",IF(一覧表!C51="男",10000+一覧表!D51,20000+一覧表!D51))</f>
        <v/>
      </c>
      <c r="B50" s="44" t="str">
        <f ca="1">IF(一覧表!D51="","",VLOOKUP(VLOOKUP(一覧表!D51,INDIRECT(一覧表!C51&amp;"選手データ!A:O"),MATCH("所属",INDIRECT(一覧表!C51&amp;"選手データ!1:1"),0),0),所属csv!$A:$H,MATCH("所属コード",所属csv!$1:$1,0),0))</f>
        <v/>
      </c>
      <c r="C50" s="44"/>
      <c r="D50" s="44"/>
      <c r="E50" s="44" t="str">
        <f>IF(一覧表!D51="","",一覧表!D51)</f>
        <v/>
      </c>
      <c r="F50" s="44" t="str">
        <f ca="1">IF(一覧表!E51="","",一覧表!E51)</f>
        <v/>
      </c>
      <c r="G50" s="44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44" t="str">
        <f ca="1">IF(一覧表!E51="","",一覧表!E51)</f>
        <v/>
      </c>
      <c r="I50" s="44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44" t="str">
        <f>IF(一覧表!D51="","","JPN")</f>
        <v/>
      </c>
      <c r="K50" s="44" t="str">
        <f>IF(一覧表!D51="","",IF(一覧表!C51="男",1,2))</f>
        <v/>
      </c>
      <c r="L50" s="44" t="str">
        <f>IF(一覧表!D51="","",一覧表!F51)</f>
        <v/>
      </c>
      <c r="M50" s="44" t="str">
        <f ca="1">IF(一覧表!D51="","",LEFT(VLOOKUP(一覧表!D51,INDIRECT(一覧表!C51&amp;"選手データ!A:O"),MATCH("Birthday",INDIRECT(一覧表!C51&amp;"選手データ!1:1"),0),0),4))</f>
        <v/>
      </c>
      <c r="N50" s="44" t="str">
        <f>IF(一覧表!D51="","","0")</f>
        <v/>
      </c>
      <c r="O50" s="44" t="str">
        <f>IF(一覧表!D51="","","千葉")</f>
        <v/>
      </c>
      <c r="P50" s="44"/>
      <c r="Q50" s="44" t="str">
        <f>IF(一覧表!G51="","",VLOOKUP(一覧表!G51,競技csv!$A:$O,MATCH("競技コード",競技csv!$1:$1,0),0))</f>
        <v/>
      </c>
      <c r="R50" s="44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44" t="str">
        <f>IF(一覧表!G51="","","0")</f>
        <v/>
      </c>
      <c r="T50" s="44" t="str">
        <f>IF(一覧表!G51="","","2")</f>
        <v/>
      </c>
      <c r="U50" s="44" t="str">
        <f>IF(一覧表!M51="","",VLOOKUP(一覧表!M51,競技csv!$A:$O,MATCH("競技コード",競技csv!$1:$1,0),0))</f>
        <v/>
      </c>
      <c r="V50" s="44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44" t="str">
        <f>IF(一覧表!M51="","","0")</f>
        <v/>
      </c>
      <c r="X50" s="44" t="str">
        <f>IF(一覧表!M51="","","2")</f>
        <v/>
      </c>
      <c r="Y50" s="44" t="str">
        <f>IF(一覧表!S51="","",VLOOKUP("共通"&amp;一覧表!C51&amp;"子4X100mR",競技csv!A:O,MATCH("競技コード",競技csv!$1:$1,0),0))</f>
        <v/>
      </c>
      <c r="Z50" s="44" t="str">
        <f>IF(一覧表!T51="","",一覧表!T51&amp;".")&amp;IF(一覧表!U51="","",TEXT(一覧表!U51,"00")&amp;".")&amp;IF(一覧表!V51="","",TEXT(一覧表!V51,"00"))</f>
        <v/>
      </c>
      <c r="AA50" s="44" t="str">
        <f>IF(一覧表!S51="","","0")</f>
        <v/>
      </c>
      <c r="AB50" s="44" t="str">
        <f>IF(一覧表!S51="","","2")</f>
        <v/>
      </c>
    </row>
    <row r="51" spans="1:28" x14ac:dyDescent="0.45">
      <c r="A51" s="44" t="str">
        <f>IF(一覧表!D52="","",IF(一覧表!C52="男",10000+一覧表!D52,20000+一覧表!D52))</f>
        <v/>
      </c>
      <c r="B51" s="44" t="str">
        <f ca="1">IF(一覧表!D52="","",VLOOKUP(VLOOKUP(一覧表!D52,INDIRECT(一覧表!C52&amp;"選手データ!A:O"),MATCH("所属",INDIRECT(一覧表!C52&amp;"選手データ!1:1"),0),0),所属csv!$A:$H,MATCH("所属コード",所属csv!$1:$1,0),0))</f>
        <v/>
      </c>
      <c r="C51" s="44"/>
      <c r="D51" s="44"/>
      <c r="E51" s="44" t="str">
        <f>IF(一覧表!D52="","",一覧表!D52)</f>
        <v/>
      </c>
      <c r="F51" s="44" t="str">
        <f ca="1">IF(一覧表!E52="","",一覧表!E52)</f>
        <v/>
      </c>
      <c r="G51" s="44" t="str">
        <f ca="1">IF(一覧表!D52="","",VLOOKUP(一覧表!D52,INDIRECT(一覧表!C52&amp;"選手データ!A:O"),MATCH("ﾌﾘｶﾞﾅ(姓)",INDIRECT(一覧表!C52&amp;"選手データ!1:1"),0),0)&amp;" "&amp;VLOOKUP(一覧表!D52,INDIRECT(一覧表!C52&amp;"選手データ!A:O"),MATCH("ﾌﾘｶﾞﾅ(名)",INDIRECT(一覧表!C52&amp;"選手データ!1:1"),0),0))</f>
        <v/>
      </c>
      <c r="H51" s="44" t="str">
        <f ca="1">IF(一覧表!E52="","",一覧表!E52)</f>
        <v/>
      </c>
      <c r="I51" s="44" t="str">
        <f ca="1">IF(一覧表!D52="","",VLOOKUP(一覧表!D52,INDIRECT(一覧表!C52&amp;"選手データ!A:O"),MATCH("FAMILY NAME",INDIRECT(一覧表!C52&amp;"選手データ!1:1"),0),0)&amp;" "&amp;VLOOKUP(一覧表!D52,INDIRECT(一覧表!C52&amp;"選手データ!A:O"),MATCH("Firstname",INDIRECT(一覧表!C52&amp;"選手データ!1:1"),0),0))</f>
        <v/>
      </c>
      <c r="J51" s="44" t="str">
        <f>IF(一覧表!D52="","","JPN")</f>
        <v/>
      </c>
      <c r="K51" s="44" t="str">
        <f>IF(一覧表!D52="","",IF(一覧表!C52="男",1,2))</f>
        <v/>
      </c>
      <c r="L51" s="44" t="str">
        <f>IF(一覧表!D52="","",一覧表!F52)</f>
        <v/>
      </c>
      <c r="M51" s="44" t="str">
        <f ca="1">IF(一覧表!D52="","",LEFT(VLOOKUP(一覧表!D52,INDIRECT(一覧表!C52&amp;"選手データ!A:O"),MATCH("Birthday",INDIRECT(一覧表!C52&amp;"選手データ!1:1"),0),0),4))</f>
        <v/>
      </c>
      <c r="N51" s="44" t="str">
        <f>IF(一覧表!D52="","","0")</f>
        <v/>
      </c>
      <c r="O51" s="44" t="str">
        <f>IF(一覧表!D52="","","千葉")</f>
        <v/>
      </c>
      <c r="P51" s="44"/>
      <c r="Q51" s="44" t="str">
        <f>IF(一覧表!G52="","",VLOOKUP(一覧表!G52,競技csv!$A:$O,MATCH("競技コード",競技csv!$1:$1,0),0))</f>
        <v/>
      </c>
      <c r="R51" s="44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44" t="str">
        <f>IF(一覧表!G52="","","0")</f>
        <v/>
      </c>
      <c r="T51" s="44" t="str">
        <f>IF(一覧表!G52="","","2")</f>
        <v/>
      </c>
      <c r="U51" s="44" t="str">
        <f>IF(一覧表!M52="","",VLOOKUP(一覧表!M52,競技csv!$A:$O,MATCH("競技コード",競技csv!$1:$1,0),0))</f>
        <v/>
      </c>
      <c r="V51" s="44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44" t="str">
        <f>IF(一覧表!M52="","","0")</f>
        <v/>
      </c>
      <c r="X51" s="44" t="str">
        <f>IF(一覧表!M52="","","2")</f>
        <v/>
      </c>
      <c r="Y51" s="44" t="str">
        <f>IF(一覧表!S52="","",VLOOKUP("共通"&amp;一覧表!C52&amp;"子4X100mR",競技csv!A:O,MATCH("競技コード",競技csv!$1:$1,0),0))</f>
        <v/>
      </c>
      <c r="Z51" s="44" t="str">
        <f>IF(一覧表!T52="","",一覧表!T52&amp;".")&amp;IF(一覧表!U52="","",TEXT(一覧表!U52,"00")&amp;".")&amp;IF(一覧表!V52="","",TEXT(一覧表!V52,"00"))</f>
        <v/>
      </c>
      <c r="AA51" s="44" t="str">
        <f>IF(一覧表!S52="","","0")</f>
        <v/>
      </c>
      <c r="AB51" s="44" t="str">
        <f>IF(一覧表!S52="","","2")</f>
        <v/>
      </c>
    </row>
    <row r="52" spans="1:28" x14ac:dyDescent="0.45">
      <c r="A52" s="44" t="str">
        <f>IF(一覧表!D53="","",IF(一覧表!C53="男",10000+一覧表!D53,20000+一覧表!D53))</f>
        <v/>
      </c>
      <c r="B52" s="44" t="str">
        <f ca="1">IF(一覧表!D53="","",VLOOKUP(VLOOKUP(一覧表!D53,INDIRECT(一覧表!C53&amp;"選手データ!A:O"),MATCH("所属",INDIRECT(一覧表!C53&amp;"選手データ!1:1"),0),0),所属csv!$A:$H,MATCH("所属コード",所属csv!$1:$1,0),0))</f>
        <v/>
      </c>
      <c r="C52" s="44"/>
      <c r="D52" s="44"/>
      <c r="E52" s="44" t="str">
        <f>IF(一覧表!D53="","",一覧表!D53)</f>
        <v/>
      </c>
      <c r="F52" s="44" t="str">
        <f ca="1">IF(一覧表!E53="","",一覧表!E53)</f>
        <v/>
      </c>
      <c r="G52" s="44" t="str">
        <f ca="1">IF(一覧表!D53="","",VLOOKUP(一覧表!D53,INDIRECT(一覧表!C53&amp;"選手データ!A:O"),MATCH("ﾌﾘｶﾞﾅ(姓)",INDIRECT(一覧表!C53&amp;"選手データ!1:1"),0),0)&amp;" "&amp;VLOOKUP(一覧表!D53,INDIRECT(一覧表!C53&amp;"選手データ!A:O"),MATCH("ﾌﾘｶﾞﾅ(名)",INDIRECT(一覧表!C53&amp;"選手データ!1:1"),0),0))</f>
        <v/>
      </c>
      <c r="H52" s="44" t="str">
        <f ca="1">IF(一覧表!E53="","",一覧表!E53)</f>
        <v/>
      </c>
      <c r="I52" s="44" t="str">
        <f ca="1">IF(一覧表!D53="","",VLOOKUP(一覧表!D53,INDIRECT(一覧表!C53&amp;"選手データ!A:O"),MATCH("FAMILY NAME",INDIRECT(一覧表!C53&amp;"選手データ!1:1"),0),0)&amp;" "&amp;VLOOKUP(一覧表!D53,INDIRECT(一覧表!C53&amp;"選手データ!A:O"),MATCH("Firstname",INDIRECT(一覧表!C53&amp;"選手データ!1:1"),0),0))</f>
        <v/>
      </c>
      <c r="J52" s="44" t="str">
        <f>IF(一覧表!D53="","","JPN")</f>
        <v/>
      </c>
      <c r="K52" s="44" t="str">
        <f>IF(一覧表!D53="","",IF(一覧表!C53="男",1,2))</f>
        <v/>
      </c>
      <c r="L52" s="44" t="str">
        <f>IF(一覧表!D53="","",一覧表!F53)</f>
        <v/>
      </c>
      <c r="M52" s="44" t="str">
        <f ca="1">IF(一覧表!D53="","",LEFT(VLOOKUP(一覧表!D53,INDIRECT(一覧表!C53&amp;"選手データ!A:O"),MATCH("Birthday",INDIRECT(一覧表!C53&amp;"選手データ!1:1"),0),0),4))</f>
        <v/>
      </c>
      <c r="N52" s="44" t="str">
        <f>IF(一覧表!D53="","","0")</f>
        <v/>
      </c>
      <c r="O52" s="44" t="str">
        <f>IF(一覧表!D53="","","千葉")</f>
        <v/>
      </c>
      <c r="P52" s="44"/>
      <c r="Q52" s="44" t="str">
        <f>IF(一覧表!G53="","",VLOOKUP(一覧表!G53,競技csv!$A:$O,MATCH("競技コード",競技csv!$1:$1,0),0))</f>
        <v/>
      </c>
      <c r="R52" s="44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44" t="str">
        <f>IF(一覧表!G53="","","0")</f>
        <v/>
      </c>
      <c r="T52" s="44" t="str">
        <f>IF(一覧表!G53="","","2")</f>
        <v/>
      </c>
      <c r="U52" s="44" t="str">
        <f>IF(一覧表!M53="","",VLOOKUP(一覧表!M53,競技csv!$A:$O,MATCH("競技コード",競技csv!$1:$1,0),0))</f>
        <v/>
      </c>
      <c r="V52" s="44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44" t="str">
        <f>IF(一覧表!M53="","","0")</f>
        <v/>
      </c>
      <c r="X52" s="44" t="str">
        <f>IF(一覧表!M53="","","2")</f>
        <v/>
      </c>
      <c r="Y52" s="44" t="str">
        <f>IF(一覧表!S53="","",VLOOKUP("共通"&amp;一覧表!C53&amp;"子4X100mR",競技csv!A:O,MATCH("競技コード",競技csv!$1:$1,0),0))</f>
        <v/>
      </c>
      <c r="Z52" s="44" t="str">
        <f>IF(一覧表!T53="","",一覧表!T53&amp;".")&amp;IF(一覧表!U53="","",TEXT(一覧表!U53,"00")&amp;".")&amp;IF(一覧表!V53="","",TEXT(一覧表!V53,"00"))</f>
        <v/>
      </c>
      <c r="AA52" s="44" t="str">
        <f>IF(一覧表!S53="","","0")</f>
        <v/>
      </c>
      <c r="AB52" s="44" t="str">
        <f>IF(一覧表!S53="","","2")</f>
        <v/>
      </c>
    </row>
    <row r="53" spans="1:28" x14ac:dyDescent="0.45">
      <c r="A53" s="44" t="str">
        <f>IF(一覧表!D54="","",IF(一覧表!C54="男",10000+一覧表!D54,20000+一覧表!D54))</f>
        <v/>
      </c>
      <c r="B53" s="44" t="str">
        <f ca="1">IF(一覧表!D54="","",VLOOKUP(VLOOKUP(一覧表!D54,INDIRECT(一覧表!C54&amp;"選手データ!A:O"),MATCH("所属",INDIRECT(一覧表!C54&amp;"選手データ!1:1"),0),0),所属csv!$A:$H,MATCH("所属コード",所属csv!$1:$1,0),0))</f>
        <v/>
      </c>
      <c r="C53" s="44"/>
      <c r="D53" s="44"/>
      <c r="E53" s="44" t="str">
        <f>IF(一覧表!D54="","",一覧表!D54)</f>
        <v/>
      </c>
      <c r="F53" s="44" t="str">
        <f ca="1">IF(一覧表!E54="","",一覧表!E54)</f>
        <v/>
      </c>
      <c r="G53" s="44" t="str">
        <f ca="1">IF(一覧表!D54="","",VLOOKUP(一覧表!D54,INDIRECT(一覧表!C54&amp;"選手データ!A:O"),MATCH("ﾌﾘｶﾞﾅ(姓)",INDIRECT(一覧表!C54&amp;"選手データ!1:1"),0),0)&amp;" "&amp;VLOOKUP(一覧表!D54,INDIRECT(一覧表!C54&amp;"選手データ!A:O"),MATCH("ﾌﾘｶﾞﾅ(名)",INDIRECT(一覧表!C54&amp;"選手データ!1:1"),0),0))</f>
        <v/>
      </c>
      <c r="H53" s="44" t="str">
        <f ca="1">IF(一覧表!E54="","",一覧表!E54)</f>
        <v/>
      </c>
      <c r="I53" s="44" t="str">
        <f ca="1">IF(一覧表!D54="","",VLOOKUP(一覧表!D54,INDIRECT(一覧表!C54&amp;"選手データ!A:O"),MATCH("FAMILY NAME",INDIRECT(一覧表!C54&amp;"選手データ!1:1"),0),0)&amp;" "&amp;VLOOKUP(一覧表!D54,INDIRECT(一覧表!C54&amp;"選手データ!A:O"),MATCH("Firstname",INDIRECT(一覧表!C54&amp;"選手データ!1:1"),0),0))</f>
        <v/>
      </c>
      <c r="J53" s="44" t="str">
        <f>IF(一覧表!D54="","","JPN")</f>
        <v/>
      </c>
      <c r="K53" s="44" t="str">
        <f>IF(一覧表!D54="","",IF(一覧表!C54="男",1,2))</f>
        <v/>
      </c>
      <c r="L53" s="44" t="str">
        <f>IF(一覧表!D54="","",一覧表!F54)</f>
        <v/>
      </c>
      <c r="M53" s="44" t="str">
        <f ca="1">IF(一覧表!D54="","",LEFT(VLOOKUP(一覧表!D54,INDIRECT(一覧表!C54&amp;"選手データ!A:O"),MATCH("Birthday",INDIRECT(一覧表!C54&amp;"選手データ!1:1"),0),0),4))</f>
        <v/>
      </c>
      <c r="N53" s="44" t="str">
        <f>IF(一覧表!D54="","","0")</f>
        <v/>
      </c>
      <c r="O53" s="44" t="str">
        <f>IF(一覧表!D54="","","千葉")</f>
        <v/>
      </c>
      <c r="P53" s="44"/>
      <c r="Q53" s="44" t="str">
        <f>IF(一覧表!G54="","",VLOOKUP(一覧表!G54,競技csv!$A:$O,MATCH("競技コード",競技csv!$1:$1,0),0))</f>
        <v/>
      </c>
      <c r="R53" s="44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44" t="str">
        <f>IF(一覧表!G54="","","0")</f>
        <v/>
      </c>
      <c r="T53" s="44" t="str">
        <f>IF(一覧表!G54="","","2")</f>
        <v/>
      </c>
      <c r="U53" s="44" t="str">
        <f>IF(一覧表!M54="","",VLOOKUP(一覧表!M54,競技csv!$A:$O,MATCH("競技コード",競技csv!$1:$1,0),0))</f>
        <v/>
      </c>
      <c r="V53" s="44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44" t="str">
        <f>IF(一覧表!M54="","","0")</f>
        <v/>
      </c>
      <c r="X53" s="44" t="str">
        <f>IF(一覧表!M54="","","2")</f>
        <v/>
      </c>
      <c r="Y53" s="44" t="str">
        <f>IF(一覧表!S54="","",VLOOKUP("共通"&amp;一覧表!C54&amp;"子4X100mR",競技csv!A:O,MATCH("競技コード",競技csv!$1:$1,0),0))</f>
        <v/>
      </c>
      <c r="Z53" s="44" t="str">
        <f>IF(一覧表!T54="","",一覧表!T54&amp;".")&amp;IF(一覧表!U54="","",TEXT(一覧表!U54,"00")&amp;".")&amp;IF(一覧表!V54="","",TEXT(一覧表!V54,"00"))</f>
        <v/>
      </c>
      <c r="AA53" s="44" t="str">
        <f>IF(一覧表!S54="","","0")</f>
        <v/>
      </c>
      <c r="AB53" s="44" t="str">
        <f>IF(一覧表!S54="","","2")</f>
        <v/>
      </c>
    </row>
    <row r="54" spans="1:28" x14ac:dyDescent="0.45">
      <c r="A54" s="44" t="str">
        <f>IF(一覧表!D55="","",IF(一覧表!C55="男",10000+一覧表!D55,20000+一覧表!D55))</f>
        <v/>
      </c>
      <c r="B54" s="44" t="str">
        <f ca="1">IF(一覧表!D55="","",VLOOKUP(VLOOKUP(一覧表!D55,INDIRECT(一覧表!C55&amp;"選手データ!A:O"),MATCH("所属",INDIRECT(一覧表!C55&amp;"選手データ!1:1"),0),0),所属csv!$A:$H,MATCH("所属コード",所属csv!$1:$1,0),0))</f>
        <v/>
      </c>
      <c r="C54" s="44"/>
      <c r="D54" s="44"/>
      <c r="E54" s="44" t="str">
        <f>IF(一覧表!D55="","",一覧表!D55)</f>
        <v/>
      </c>
      <c r="F54" s="44" t="str">
        <f ca="1">IF(一覧表!E55="","",一覧表!E55)</f>
        <v/>
      </c>
      <c r="G54" s="44" t="str">
        <f ca="1">IF(一覧表!D55="","",VLOOKUP(一覧表!D55,INDIRECT(一覧表!C55&amp;"選手データ!A:O"),MATCH("ﾌﾘｶﾞﾅ(姓)",INDIRECT(一覧表!C55&amp;"選手データ!1:1"),0),0)&amp;" "&amp;VLOOKUP(一覧表!D55,INDIRECT(一覧表!C55&amp;"選手データ!A:O"),MATCH("ﾌﾘｶﾞﾅ(名)",INDIRECT(一覧表!C55&amp;"選手データ!1:1"),0),0))</f>
        <v/>
      </c>
      <c r="H54" s="44" t="str">
        <f ca="1">IF(一覧表!E55="","",一覧表!E55)</f>
        <v/>
      </c>
      <c r="I54" s="44" t="str">
        <f ca="1">IF(一覧表!D55="","",VLOOKUP(一覧表!D55,INDIRECT(一覧表!C55&amp;"選手データ!A:O"),MATCH("FAMILY NAME",INDIRECT(一覧表!C55&amp;"選手データ!1:1"),0),0)&amp;" "&amp;VLOOKUP(一覧表!D55,INDIRECT(一覧表!C55&amp;"選手データ!A:O"),MATCH("Firstname",INDIRECT(一覧表!C55&amp;"選手データ!1:1"),0),0))</f>
        <v/>
      </c>
      <c r="J54" s="44" t="str">
        <f>IF(一覧表!D55="","","JPN")</f>
        <v/>
      </c>
      <c r="K54" s="44" t="str">
        <f>IF(一覧表!D55="","",IF(一覧表!C55="男",1,2))</f>
        <v/>
      </c>
      <c r="L54" s="44" t="str">
        <f>IF(一覧表!D55="","",一覧表!F55)</f>
        <v/>
      </c>
      <c r="M54" s="44" t="str">
        <f ca="1">IF(一覧表!D55="","",LEFT(VLOOKUP(一覧表!D55,INDIRECT(一覧表!C55&amp;"選手データ!A:O"),MATCH("Birthday",INDIRECT(一覧表!C55&amp;"選手データ!1:1"),0),0),4))</f>
        <v/>
      </c>
      <c r="N54" s="44" t="str">
        <f>IF(一覧表!D55="","","0")</f>
        <v/>
      </c>
      <c r="O54" s="44" t="str">
        <f>IF(一覧表!D55="","","千葉")</f>
        <v/>
      </c>
      <c r="P54" s="44"/>
      <c r="Q54" s="44" t="str">
        <f>IF(一覧表!G55="","",VLOOKUP(一覧表!G55,競技csv!$A:$O,MATCH("競技コード",競技csv!$1:$1,0),0))</f>
        <v/>
      </c>
      <c r="R54" s="44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44" t="str">
        <f>IF(一覧表!G55="","","0")</f>
        <v/>
      </c>
      <c r="T54" s="44" t="str">
        <f>IF(一覧表!G55="","","2")</f>
        <v/>
      </c>
      <c r="U54" s="44" t="str">
        <f>IF(一覧表!M55="","",VLOOKUP(一覧表!M55,競技csv!$A:$O,MATCH("競技コード",競技csv!$1:$1,0),0))</f>
        <v/>
      </c>
      <c r="V54" s="44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44" t="str">
        <f>IF(一覧表!M55="","","0")</f>
        <v/>
      </c>
      <c r="X54" s="44" t="str">
        <f>IF(一覧表!M55="","","2")</f>
        <v/>
      </c>
      <c r="Y54" s="44" t="str">
        <f>IF(一覧表!S55="","",VLOOKUP("共通"&amp;一覧表!C55&amp;"子4X100mR",競技csv!A:O,MATCH("競技コード",競技csv!$1:$1,0),0))</f>
        <v/>
      </c>
      <c r="Z54" s="44" t="str">
        <f>IF(一覧表!T55="","",一覧表!T55&amp;".")&amp;IF(一覧表!U55="","",TEXT(一覧表!U55,"00")&amp;".")&amp;IF(一覧表!V55="","",TEXT(一覧表!V55,"00"))</f>
        <v/>
      </c>
      <c r="AA54" s="44" t="str">
        <f>IF(一覧表!S55="","","0")</f>
        <v/>
      </c>
      <c r="AB54" s="44" t="str">
        <f>IF(一覧表!S55="","","2")</f>
        <v/>
      </c>
    </row>
    <row r="55" spans="1:28" x14ac:dyDescent="0.45">
      <c r="A55" s="44" t="str">
        <f>IF(一覧表!D56="","",IF(一覧表!C56="男",10000+一覧表!D56,20000+一覧表!D56))</f>
        <v/>
      </c>
      <c r="B55" s="44" t="str">
        <f ca="1">IF(一覧表!D56="","",VLOOKUP(VLOOKUP(一覧表!D56,INDIRECT(一覧表!C56&amp;"選手データ!A:O"),MATCH("所属",INDIRECT(一覧表!C56&amp;"選手データ!1:1"),0),0),所属csv!$A:$H,MATCH("所属コード",所属csv!$1:$1,0),0))</f>
        <v/>
      </c>
      <c r="C55" s="44"/>
      <c r="D55" s="44"/>
      <c r="E55" s="44" t="str">
        <f>IF(一覧表!D56="","",一覧表!D56)</f>
        <v/>
      </c>
      <c r="F55" s="44" t="str">
        <f ca="1">IF(一覧表!E56="","",一覧表!E56)</f>
        <v/>
      </c>
      <c r="G55" s="44" t="str">
        <f ca="1">IF(一覧表!D56="","",VLOOKUP(一覧表!D56,INDIRECT(一覧表!C56&amp;"選手データ!A:O"),MATCH("ﾌﾘｶﾞﾅ(姓)",INDIRECT(一覧表!C56&amp;"選手データ!1:1"),0),0)&amp;" "&amp;VLOOKUP(一覧表!D56,INDIRECT(一覧表!C56&amp;"選手データ!A:O"),MATCH("ﾌﾘｶﾞﾅ(名)",INDIRECT(一覧表!C56&amp;"選手データ!1:1"),0),0))</f>
        <v/>
      </c>
      <c r="H55" s="44" t="str">
        <f ca="1">IF(一覧表!E56="","",一覧表!E56)</f>
        <v/>
      </c>
      <c r="I55" s="44" t="str">
        <f ca="1">IF(一覧表!D56="","",VLOOKUP(一覧表!D56,INDIRECT(一覧表!C56&amp;"選手データ!A:O"),MATCH("FAMILY NAME",INDIRECT(一覧表!C56&amp;"選手データ!1:1"),0),0)&amp;" "&amp;VLOOKUP(一覧表!D56,INDIRECT(一覧表!C56&amp;"選手データ!A:O"),MATCH("Firstname",INDIRECT(一覧表!C56&amp;"選手データ!1:1"),0),0))</f>
        <v/>
      </c>
      <c r="J55" s="44" t="str">
        <f>IF(一覧表!D56="","","JPN")</f>
        <v/>
      </c>
      <c r="K55" s="44" t="str">
        <f>IF(一覧表!D56="","",IF(一覧表!C56="男",1,2))</f>
        <v/>
      </c>
      <c r="L55" s="44" t="str">
        <f>IF(一覧表!D56="","",一覧表!F56)</f>
        <v/>
      </c>
      <c r="M55" s="44" t="str">
        <f ca="1">IF(一覧表!D56="","",LEFT(VLOOKUP(一覧表!D56,INDIRECT(一覧表!C56&amp;"選手データ!A:O"),MATCH("Birthday",INDIRECT(一覧表!C56&amp;"選手データ!1:1"),0),0),4))</f>
        <v/>
      </c>
      <c r="N55" s="44" t="str">
        <f>IF(一覧表!D56="","","0")</f>
        <v/>
      </c>
      <c r="O55" s="44" t="str">
        <f>IF(一覧表!D56="","","千葉")</f>
        <v/>
      </c>
      <c r="P55" s="44"/>
      <c r="Q55" s="44" t="str">
        <f>IF(一覧表!G56="","",VLOOKUP(一覧表!G56,競技csv!$A:$O,MATCH("競技コード",競技csv!$1:$1,0),0))</f>
        <v/>
      </c>
      <c r="R55" s="44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44" t="str">
        <f>IF(一覧表!G56="","","0")</f>
        <v/>
      </c>
      <c r="T55" s="44" t="str">
        <f>IF(一覧表!G56="","","2")</f>
        <v/>
      </c>
      <c r="U55" s="44" t="str">
        <f>IF(一覧表!M56="","",VLOOKUP(一覧表!M56,競技csv!$A:$O,MATCH("競技コード",競技csv!$1:$1,0),0))</f>
        <v/>
      </c>
      <c r="V55" s="44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44" t="str">
        <f>IF(一覧表!M56="","","0")</f>
        <v/>
      </c>
      <c r="X55" s="44" t="str">
        <f>IF(一覧表!M56="","","2")</f>
        <v/>
      </c>
      <c r="Y55" s="44" t="str">
        <f>IF(一覧表!S56="","",VLOOKUP("共通"&amp;一覧表!C56&amp;"子4X100mR",競技csv!A:O,MATCH("競技コード",競技csv!$1:$1,0),0))</f>
        <v/>
      </c>
      <c r="Z55" s="44" t="str">
        <f>IF(一覧表!T56="","",一覧表!T56&amp;".")&amp;IF(一覧表!U56="","",TEXT(一覧表!U56,"00")&amp;".")&amp;IF(一覧表!V56="","",TEXT(一覧表!V56,"00"))</f>
        <v/>
      </c>
      <c r="AA55" s="44" t="str">
        <f>IF(一覧表!S56="","","0")</f>
        <v/>
      </c>
      <c r="AB55" s="44" t="str">
        <f>IF(一覧表!S56="","","2")</f>
        <v/>
      </c>
    </row>
    <row r="56" spans="1:28" x14ac:dyDescent="0.45">
      <c r="A56" s="44" t="str">
        <f>IF(一覧表!D57="","",IF(一覧表!C57="男",10000+一覧表!D57,20000+一覧表!D57))</f>
        <v/>
      </c>
      <c r="B56" s="44" t="str">
        <f ca="1">IF(一覧表!D57="","",VLOOKUP(VLOOKUP(一覧表!D57,INDIRECT(一覧表!C57&amp;"選手データ!A:O"),MATCH("所属",INDIRECT(一覧表!C57&amp;"選手データ!1:1"),0),0),所属csv!$A:$H,MATCH("所属コード",所属csv!$1:$1,0),0))</f>
        <v/>
      </c>
      <c r="C56" s="44"/>
      <c r="D56" s="44"/>
      <c r="E56" s="44" t="str">
        <f>IF(一覧表!D57="","",一覧表!D57)</f>
        <v/>
      </c>
      <c r="F56" s="44" t="str">
        <f ca="1">IF(一覧表!E57="","",一覧表!E57)</f>
        <v/>
      </c>
      <c r="G56" s="44" t="str">
        <f ca="1">IF(一覧表!D57="","",VLOOKUP(一覧表!D57,INDIRECT(一覧表!C57&amp;"選手データ!A:O"),MATCH("ﾌﾘｶﾞﾅ(姓)",INDIRECT(一覧表!C57&amp;"選手データ!1:1"),0),0)&amp;" "&amp;VLOOKUP(一覧表!D57,INDIRECT(一覧表!C57&amp;"選手データ!A:O"),MATCH("ﾌﾘｶﾞﾅ(名)",INDIRECT(一覧表!C57&amp;"選手データ!1:1"),0),0))</f>
        <v/>
      </c>
      <c r="H56" s="44" t="str">
        <f ca="1">IF(一覧表!E57="","",一覧表!E57)</f>
        <v/>
      </c>
      <c r="I56" s="44" t="str">
        <f ca="1">IF(一覧表!D57="","",VLOOKUP(一覧表!D57,INDIRECT(一覧表!C57&amp;"選手データ!A:O"),MATCH("FAMILY NAME",INDIRECT(一覧表!C57&amp;"選手データ!1:1"),0),0)&amp;" "&amp;VLOOKUP(一覧表!D57,INDIRECT(一覧表!C57&amp;"選手データ!A:O"),MATCH("Firstname",INDIRECT(一覧表!C57&amp;"選手データ!1:1"),0),0))</f>
        <v/>
      </c>
      <c r="J56" s="44" t="str">
        <f>IF(一覧表!D57="","","JPN")</f>
        <v/>
      </c>
      <c r="K56" s="44" t="str">
        <f>IF(一覧表!D57="","",IF(一覧表!C57="男",1,2))</f>
        <v/>
      </c>
      <c r="L56" s="44" t="str">
        <f>IF(一覧表!D57="","",一覧表!F57)</f>
        <v/>
      </c>
      <c r="M56" s="44" t="str">
        <f ca="1">IF(一覧表!D57="","",LEFT(VLOOKUP(一覧表!D57,INDIRECT(一覧表!C57&amp;"選手データ!A:O"),MATCH("Birthday",INDIRECT(一覧表!C57&amp;"選手データ!1:1"),0),0),4))</f>
        <v/>
      </c>
      <c r="N56" s="44" t="str">
        <f>IF(一覧表!D57="","","0")</f>
        <v/>
      </c>
      <c r="O56" s="44" t="str">
        <f>IF(一覧表!D57="","","千葉")</f>
        <v/>
      </c>
      <c r="P56" s="44"/>
      <c r="Q56" s="44" t="str">
        <f>IF(一覧表!G57="","",VLOOKUP(一覧表!G57,競技csv!$A:$O,MATCH("競技コード",競技csv!$1:$1,0),0))</f>
        <v/>
      </c>
      <c r="R56" s="44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44" t="str">
        <f>IF(一覧表!G57="","","0")</f>
        <v/>
      </c>
      <c r="T56" s="44" t="str">
        <f>IF(一覧表!G57="","","2")</f>
        <v/>
      </c>
      <c r="U56" s="44" t="str">
        <f>IF(一覧表!M57="","",VLOOKUP(一覧表!M57,競技csv!$A:$O,MATCH("競技コード",競技csv!$1:$1,0),0))</f>
        <v/>
      </c>
      <c r="V56" s="44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44" t="str">
        <f>IF(一覧表!M57="","","0")</f>
        <v/>
      </c>
      <c r="X56" s="44" t="str">
        <f>IF(一覧表!M57="","","2")</f>
        <v/>
      </c>
      <c r="Y56" s="44" t="str">
        <f>IF(一覧表!S57="","",VLOOKUP("共通"&amp;一覧表!C57&amp;"子4X100mR",競技csv!A:O,MATCH("競技コード",競技csv!$1:$1,0),0))</f>
        <v/>
      </c>
      <c r="Z56" s="44" t="str">
        <f>IF(一覧表!T57="","",一覧表!T57&amp;".")&amp;IF(一覧表!U57="","",TEXT(一覧表!U57,"00")&amp;".")&amp;IF(一覧表!V57="","",TEXT(一覧表!V57,"00"))</f>
        <v/>
      </c>
      <c r="AA56" s="44" t="str">
        <f>IF(一覧表!S57="","","0")</f>
        <v/>
      </c>
      <c r="AB56" s="44" t="str">
        <f>IF(一覧表!S57="","","2")</f>
        <v/>
      </c>
    </row>
    <row r="57" spans="1:28" x14ac:dyDescent="0.45">
      <c r="A57" s="44" t="str">
        <f>IF(一覧表!D58="","",IF(一覧表!C58="男",10000+一覧表!D58,20000+一覧表!D58))</f>
        <v/>
      </c>
      <c r="B57" s="44" t="str">
        <f ca="1">IF(一覧表!D58="","",VLOOKUP(VLOOKUP(一覧表!D58,INDIRECT(一覧表!C58&amp;"選手データ!A:O"),MATCH("所属",INDIRECT(一覧表!C58&amp;"選手データ!1:1"),0),0),所属csv!$A:$H,MATCH("所属コード",所属csv!$1:$1,0),0))</f>
        <v/>
      </c>
      <c r="C57" s="44"/>
      <c r="D57" s="44"/>
      <c r="E57" s="44" t="str">
        <f>IF(一覧表!D58="","",一覧表!D58)</f>
        <v/>
      </c>
      <c r="F57" s="44" t="str">
        <f ca="1">IF(一覧表!E58="","",一覧表!E58)</f>
        <v/>
      </c>
      <c r="G57" s="44" t="str">
        <f ca="1">IF(一覧表!D58="","",VLOOKUP(一覧表!D58,INDIRECT(一覧表!C58&amp;"選手データ!A:O"),MATCH("ﾌﾘｶﾞﾅ(姓)",INDIRECT(一覧表!C58&amp;"選手データ!1:1"),0),0)&amp;" "&amp;VLOOKUP(一覧表!D58,INDIRECT(一覧表!C58&amp;"選手データ!A:O"),MATCH("ﾌﾘｶﾞﾅ(名)",INDIRECT(一覧表!C58&amp;"選手データ!1:1"),0),0))</f>
        <v/>
      </c>
      <c r="H57" s="44" t="str">
        <f ca="1">IF(一覧表!E58="","",一覧表!E58)</f>
        <v/>
      </c>
      <c r="I57" s="44" t="str">
        <f ca="1">IF(一覧表!D58="","",VLOOKUP(一覧表!D58,INDIRECT(一覧表!C58&amp;"選手データ!A:O"),MATCH("FAMILY NAME",INDIRECT(一覧表!C58&amp;"選手データ!1:1"),0),0)&amp;" "&amp;VLOOKUP(一覧表!D58,INDIRECT(一覧表!C58&amp;"選手データ!A:O"),MATCH("Firstname",INDIRECT(一覧表!C58&amp;"選手データ!1:1"),0),0))</f>
        <v/>
      </c>
      <c r="J57" s="44" t="str">
        <f>IF(一覧表!D58="","","JPN")</f>
        <v/>
      </c>
      <c r="K57" s="44" t="str">
        <f>IF(一覧表!D58="","",IF(一覧表!C58="男",1,2))</f>
        <v/>
      </c>
      <c r="L57" s="44" t="str">
        <f>IF(一覧表!D58="","",一覧表!F58)</f>
        <v/>
      </c>
      <c r="M57" s="44" t="str">
        <f ca="1">IF(一覧表!D58="","",LEFT(VLOOKUP(一覧表!D58,INDIRECT(一覧表!C58&amp;"選手データ!A:O"),MATCH("Birthday",INDIRECT(一覧表!C58&amp;"選手データ!1:1"),0),0),4))</f>
        <v/>
      </c>
      <c r="N57" s="44" t="str">
        <f>IF(一覧表!D58="","","0")</f>
        <v/>
      </c>
      <c r="O57" s="44" t="str">
        <f>IF(一覧表!D58="","","千葉")</f>
        <v/>
      </c>
      <c r="P57" s="44"/>
      <c r="Q57" s="44" t="str">
        <f>IF(一覧表!G58="","",VLOOKUP(一覧表!G58,競技csv!$A:$O,MATCH("競技コード",競技csv!$1:$1,0),0))</f>
        <v/>
      </c>
      <c r="R57" s="44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44" t="str">
        <f>IF(一覧表!G58="","","0")</f>
        <v/>
      </c>
      <c r="T57" s="44" t="str">
        <f>IF(一覧表!G58="","","2")</f>
        <v/>
      </c>
      <c r="U57" s="44" t="str">
        <f>IF(一覧表!M58="","",VLOOKUP(一覧表!M58,競技csv!$A:$O,MATCH("競技コード",競技csv!$1:$1,0),0))</f>
        <v/>
      </c>
      <c r="V57" s="44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44" t="str">
        <f>IF(一覧表!M58="","","0")</f>
        <v/>
      </c>
      <c r="X57" s="44" t="str">
        <f>IF(一覧表!M58="","","2")</f>
        <v/>
      </c>
      <c r="Y57" s="44" t="str">
        <f>IF(一覧表!S58="","",VLOOKUP("共通"&amp;一覧表!C58&amp;"子4X100mR",競技csv!A:O,MATCH("競技コード",競技csv!$1:$1,0),0))</f>
        <v/>
      </c>
      <c r="Z57" s="44" t="str">
        <f>IF(一覧表!T58="","",一覧表!T58&amp;".")&amp;IF(一覧表!U58="","",TEXT(一覧表!U58,"00")&amp;".")&amp;IF(一覧表!V58="","",TEXT(一覧表!V58,"00"))</f>
        <v/>
      </c>
      <c r="AA57" s="44" t="str">
        <f>IF(一覧表!S58="","","0")</f>
        <v/>
      </c>
      <c r="AB57" s="44" t="str">
        <f>IF(一覧表!S58="","","2")</f>
        <v/>
      </c>
    </row>
    <row r="58" spans="1:28" x14ac:dyDescent="0.45">
      <c r="A58" s="44" t="str">
        <f>IF(一覧表!D59="","",IF(一覧表!C59="男",10000+一覧表!D59,20000+一覧表!D59))</f>
        <v/>
      </c>
      <c r="B58" s="44" t="str">
        <f ca="1">IF(一覧表!D59="","",VLOOKUP(VLOOKUP(一覧表!D59,INDIRECT(一覧表!C59&amp;"選手データ!A:O"),MATCH("所属",INDIRECT(一覧表!C59&amp;"選手データ!1:1"),0),0),所属csv!$A:$H,MATCH("所属コード",所属csv!$1:$1,0),0))</f>
        <v/>
      </c>
      <c r="C58" s="44"/>
      <c r="D58" s="44"/>
      <c r="E58" s="44" t="str">
        <f>IF(一覧表!D59="","",一覧表!D59)</f>
        <v/>
      </c>
      <c r="F58" s="44" t="str">
        <f ca="1">IF(一覧表!E59="","",一覧表!E59)</f>
        <v/>
      </c>
      <c r="G58" s="44" t="str">
        <f ca="1">IF(一覧表!D59="","",VLOOKUP(一覧表!D59,INDIRECT(一覧表!C59&amp;"選手データ!A:O"),MATCH("ﾌﾘｶﾞﾅ(姓)",INDIRECT(一覧表!C59&amp;"選手データ!1:1"),0),0)&amp;" "&amp;VLOOKUP(一覧表!D59,INDIRECT(一覧表!C59&amp;"選手データ!A:O"),MATCH("ﾌﾘｶﾞﾅ(名)",INDIRECT(一覧表!C59&amp;"選手データ!1:1"),0),0))</f>
        <v/>
      </c>
      <c r="H58" s="44" t="str">
        <f ca="1">IF(一覧表!E59="","",一覧表!E59)</f>
        <v/>
      </c>
      <c r="I58" s="44" t="str">
        <f ca="1">IF(一覧表!D59="","",VLOOKUP(一覧表!D59,INDIRECT(一覧表!C59&amp;"選手データ!A:O"),MATCH("FAMILY NAME",INDIRECT(一覧表!C59&amp;"選手データ!1:1"),0),0)&amp;" "&amp;VLOOKUP(一覧表!D59,INDIRECT(一覧表!C59&amp;"選手データ!A:O"),MATCH("Firstname",INDIRECT(一覧表!C59&amp;"選手データ!1:1"),0),0))</f>
        <v/>
      </c>
      <c r="J58" s="44" t="str">
        <f>IF(一覧表!D59="","","JPN")</f>
        <v/>
      </c>
      <c r="K58" s="44" t="str">
        <f>IF(一覧表!D59="","",IF(一覧表!C59="男",1,2))</f>
        <v/>
      </c>
      <c r="L58" s="44" t="str">
        <f>IF(一覧表!D59="","",一覧表!F59)</f>
        <v/>
      </c>
      <c r="M58" s="44" t="str">
        <f ca="1">IF(一覧表!D59="","",LEFT(VLOOKUP(一覧表!D59,INDIRECT(一覧表!C59&amp;"選手データ!A:O"),MATCH("Birthday",INDIRECT(一覧表!C59&amp;"選手データ!1:1"),0),0),4))</f>
        <v/>
      </c>
      <c r="N58" s="44" t="str">
        <f>IF(一覧表!D59="","","0")</f>
        <v/>
      </c>
      <c r="O58" s="44" t="str">
        <f>IF(一覧表!D59="","","千葉")</f>
        <v/>
      </c>
      <c r="P58" s="44"/>
      <c r="Q58" s="44" t="str">
        <f>IF(一覧表!G59="","",VLOOKUP(一覧表!G59,競技csv!$A:$O,MATCH("競技コード",競技csv!$1:$1,0),0))</f>
        <v/>
      </c>
      <c r="R58" s="44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44" t="str">
        <f>IF(一覧表!G59="","","0")</f>
        <v/>
      </c>
      <c r="T58" s="44" t="str">
        <f>IF(一覧表!G59="","","2")</f>
        <v/>
      </c>
      <c r="U58" s="44" t="str">
        <f>IF(一覧表!M59="","",VLOOKUP(一覧表!M59,競技csv!$A:$O,MATCH("競技コード",競技csv!$1:$1,0),0))</f>
        <v/>
      </c>
      <c r="V58" s="44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44" t="str">
        <f>IF(一覧表!M59="","","0")</f>
        <v/>
      </c>
      <c r="X58" s="44" t="str">
        <f>IF(一覧表!M59="","","2")</f>
        <v/>
      </c>
      <c r="Y58" s="44" t="str">
        <f>IF(一覧表!S59="","",VLOOKUP("共通"&amp;一覧表!C59&amp;"子4X100mR",競技csv!A:O,MATCH("競技コード",競技csv!$1:$1,0),0))</f>
        <v/>
      </c>
      <c r="Z58" s="44" t="str">
        <f>IF(一覧表!T59="","",一覧表!T59&amp;".")&amp;IF(一覧表!U59="","",TEXT(一覧表!U59,"00")&amp;".")&amp;IF(一覧表!V59="","",TEXT(一覧表!V59,"00"))</f>
        <v/>
      </c>
      <c r="AA58" s="44" t="str">
        <f>IF(一覧表!S59="","","0")</f>
        <v/>
      </c>
      <c r="AB58" s="44" t="str">
        <f>IF(一覧表!S59="","","2")</f>
        <v/>
      </c>
    </row>
    <row r="59" spans="1:28" x14ac:dyDescent="0.45">
      <c r="A59" s="44" t="str">
        <f>IF(一覧表!D60="","",IF(一覧表!C60="男",10000+一覧表!D60,20000+一覧表!D60))</f>
        <v/>
      </c>
      <c r="B59" s="44" t="str">
        <f ca="1">IF(一覧表!D60="","",VLOOKUP(VLOOKUP(一覧表!D60,INDIRECT(一覧表!C60&amp;"選手データ!A:O"),MATCH("所属",INDIRECT(一覧表!C60&amp;"選手データ!1:1"),0),0),所属csv!$A:$H,MATCH("所属コード",所属csv!$1:$1,0),0))</f>
        <v/>
      </c>
      <c r="C59" s="44"/>
      <c r="D59" s="44"/>
      <c r="E59" s="44" t="str">
        <f>IF(一覧表!D60="","",一覧表!D60)</f>
        <v/>
      </c>
      <c r="F59" s="44" t="str">
        <f ca="1">IF(一覧表!E60="","",一覧表!E60)</f>
        <v/>
      </c>
      <c r="G59" s="44" t="str">
        <f ca="1">IF(一覧表!D60="","",VLOOKUP(一覧表!D60,INDIRECT(一覧表!C60&amp;"選手データ!A:O"),MATCH("ﾌﾘｶﾞﾅ(姓)",INDIRECT(一覧表!C60&amp;"選手データ!1:1"),0),0)&amp;" "&amp;VLOOKUP(一覧表!D60,INDIRECT(一覧表!C60&amp;"選手データ!A:O"),MATCH("ﾌﾘｶﾞﾅ(名)",INDIRECT(一覧表!C60&amp;"選手データ!1:1"),0),0))</f>
        <v/>
      </c>
      <c r="H59" s="44" t="str">
        <f ca="1">IF(一覧表!E60="","",一覧表!E60)</f>
        <v/>
      </c>
      <c r="I59" s="44" t="str">
        <f ca="1">IF(一覧表!D60="","",VLOOKUP(一覧表!D60,INDIRECT(一覧表!C60&amp;"選手データ!A:O"),MATCH("FAMILY NAME",INDIRECT(一覧表!C60&amp;"選手データ!1:1"),0),0)&amp;" "&amp;VLOOKUP(一覧表!D60,INDIRECT(一覧表!C60&amp;"選手データ!A:O"),MATCH("Firstname",INDIRECT(一覧表!C60&amp;"選手データ!1:1"),0),0))</f>
        <v/>
      </c>
      <c r="J59" s="44" t="str">
        <f>IF(一覧表!D60="","","JPN")</f>
        <v/>
      </c>
      <c r="K59" s="44" t="str">
        <f>IF(一覧表!D60="","",IF(一覧表!C60="男",1,2))</f>
        <v/>
      </c>
      <c r="L59" s="44" t="str">
        <f>IF(一覧表!D60="","",一覧表!F60)</f>
        <v/>
      </c>
      <c r="M59" s="44" t="str">
        <f ca="1">IF(一覧表!D60="","",LEFT(VLOOKUP(一覧表!D60,INDIRECT(一覧表!C60&amp;"選手データ!A:O"),MATCH("Birthday",INDIRECT(一覧表!C60&amp;"選手データ!1:1"),0),0),4))</f>
        <v/>
      </c>
      <c r="N59" s="44" t="str">
        <f>IF(一覧表!D60="","","0")</f>
        <v/>
      </c>
      <c r="O59" s="44" t="str">
        <f>IF(一覧表!D60="","","千葉")</f>
        <v/>
      </c>
      <c r="P59" s="44"/>
      <c r="Q59" s="44" t="str">
        <f>IF(一覧表!G60="","",VLOOKUP(一覧表!G60,競技csv!$A:$O,MATCH("競技コード",競技csv!$1:$1,0),0))</f>
        <v/>
      </c>
      <c r="R59" s="44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44" t="str">
        <f>IF(一覧表!G60="","","0")</f>
        <v/>
      </c>
      <c r="T59" s="44" t="str">
        <f>IF(一覧表!G60="","","2")</f>
        <v/>
      </c>
      <c r="U59" s="44" t="str">
        <f>IF(一覧表!M60="","",VLOOKUP(一覧表!M60,競技csv!$A:$O,MATCH("競技コード",競技csv!$1:$1,0),0))</f>
        <v/>
      </c>
      <c r="V59" s="44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44" t="str">
        <f>IF(一覧表!M60="","","0")</f>
        <v/>
      </c>
      <c r="X59" s="44" t="str">
        <f>IF(一覧表!M60="","","2")</f>
        <v/>
      </c>
      <c r="Y59" s="44" t="str">
        <f>IF(一覧表!S60="","",VLOOKUP("共通"&amp;一覧表!C60&amp;"子4X100mR",競技csv!A:O,MATCH("競技コード",競技csv!$1:$1,0),0))</f>
        <v/>
      </c>
      <c r="Z59" s="44" t="str">
        <f>IF(一覧表!T60="","",一覧表!T60&amp;".")&amp;IF(一覧表!U60="","",TEXT(一覧表!U60,"00")&amp;".")&amp;IF(一覧表!V60="","",TEXT(一覧表!V60,"00"))</f>
        <v/>
      </c>
      <c r="AA59" s="44" t="str">
        <f>IF(一覧表!S60="","","0")</f>
        <v/>
      </c>
      <c r="AB59" s="44" t="str">
        <f>IF(一覧表!S60="","","2")</f>
        <v/>
      </c>
    </row>
    <row r="60" spans="1:28" x14ac:dyDescent="0.45">
      <c r="A60" s="44" t="str">
        <f>IF(一覧表!D61="","",IF(一覧表!C61="男",10000+一覧表!D61,20000+一覧表!D61))</f>
        <v/>
      </c>
      <c r="B60" s="44" t="str">
        <f ca="1">IF(一覧表!D61="","",VLOOKUP(VLOOKUP(一覧表!D61,INDIRECT(一覧表!C61&amp;"選手データ!A:O"),MATCH("所属",INDIRECT(一覧表!C61&amp;"選手データ!1:1"),0),0),所属csv!$A:$H,MATCH("所属コード",所属csv!$1:$1,0),0))</f>
        <v/>
      </c>
      <c r="C60" s="44"/>
      <c r="D60" s="44"/>
      <c r="E60" s="44" t="str">
        <f>IF(一覧表!D61="","",一覧表!D61)</f>
        <v/>
      </c>
      <c r="F60" s="44" t="str">
        <f ca="1">IF(一覧表!E61="","",一覧表!E61)</f>
        <v/>
      </c>
      <c r="G60" s="44" t="str">
        <f ca="1">IF(一覧表!D61="","",VLOOKUP(一覧表!D61,INDIRECT(一覧表!C61&amp;"選手データ!A:O"),MATCH("ﾌﾘｶﾞﾅ(姓)",INDIRECT(一覧表!C61&amp;"選手データ!1:1"),0),0)&amp;" "&amp;VLOOKUP(一覧表!D61,INDIRECT(一覧表!C61&amp;"選手データ!A:O"),MATCH("ﾌﾘｶﾞﾅ(名)",INDIRECT(一覧表!C61&amp;"選手データ!1:1"),0),0))</f>
        <v/>
      </c>
      <c r="H60" s="44" t="str">
        <f ca="1">IF(一覧表!E61="","",一覧表!E61)</f>
        <v/>
      </c>
      <c r="I60" s="44" t="str">
        <f ca="1">IF(一覧表!D61="","",VLOOKUP(一覧表!D61,INDIRECT(一覧表!C61&amp;"選手データ!A:O"),MATCH("FAMILY NAME",INDIRECT(一覧表!C61&amp;"選手データ!1:1"),0),0)&amp;" "&amp;VLOOKUP(一覧表!D61,INDIRECT(一覧表!C61&amp;"選手データ!A:O"),MATCH("Firstname",INDIRECT(一覧表!C61&amp;"選手データ!1:1"),0),0))</f>
        <v/>
      </c>
      <c r="J60" s="44" t="str">
        <f>IF(一覧表!D61="","","JPN")</f>
        <v/>
      </c>
      <c r="K60" s="44" t="str">
        <f>IF(一覧表!D61="","",IF(一覧表!C61="男",1,2))</f>
        <v/>
      </c>
      <c r="L60" s="44" t="str">
        <f>IF(一覧表!D61="","",一覧表!F61)</f>
        <v/>
      </c>
      <c r="M60" s="44" t="str">
        <f ca="1">IF(一覧表!D61="","",LEFT(VLOOKUP(一覧表!D61,INDIRECT(一覧表!C61&amp;"選手データ!A:O"),MATCH("Birthday",INDIRECT(一覧表!C61&amp;"選手データ!1:1"),0),0),4))</f>
        <v/>
      </c>
      <c r="N60" s="44" t="str">
        <f>IF(一覧表!D61="","","0")</f>
        <v/>
      </c>
      <c r="O60" s="44" t="str">
        <f>IF(一覧表!D61="","","千葉")</f>
        <v/>
      </c>
      <c r="P60" s="44"/>
      <c r="Q60" s="44" t="str">
        <f>IF(一覧表!G61="","",VLOOKUP(一覧表!G61,競技csv!$A:$O,MATCH("競技コード",競技csv!$1:$1,0),0))</f>
        <v/>
      </c>
      <c r="R60" s="44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44" t="str">
        <f>IF(一覧表!G61="","","0")</f>
        <v/>
      </c>
      <c r="T60" s="44" t="str">
        <f>IF(一覧表!G61="","","2")</f>
        <v/>
      </c>
      <c r="U60" s="44" t="str">
        <f>IF(一覧表!M61="","",VLOOKUP(一覧表!M61,競技csv!$A:$O,MATCH("競技コード",競技csv!$1:$1,0),0))</f>
        <v/>
      </c>
      <c r="V60" s="44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44" t="str">
        <f>IF(一覧表!M61="","","0")</f>
        <v/>
      </c>
      <c r="X60" s="44" t="str">
        <f>IF(一覧表!M61="","","2")</f>
        <v/>
      </c>
      <c r="Y60" s="44" t="str">
        <f>IF(一覧表!S61="","",VLOOKUP("共通"&amp;一覧表!C61&amp;"子4X100mR",競技csv!A:O,MATCH("競技コード",競技csv!$1:$1,0),0))</f>
        <v/>
      </c>
      <c r="Z60" s="44" t="str">
        <f>IF(一覧表!T61="","",一覧表!T61&amp;".")&amp;IF(一覧表!U61="","",TEXT(一覧表!U61,"00")&amp;".")&amp;IF(一覧表!V61="","",TEXT(一覧表!V61,"00"))</f>
        <v/>
      </c>
      <c r="AA60" s="44" t="str">
        <f>IF(一覧表!S61="","","0")</f>
        <v/>
      </c>
      <c r="AB60" s="44" t="str">
        <f>IF(一覧表!S61="","","2")</f>
        <v/>
      </c>
    </row>
    <row r="61" spans="1:28" x14ac:dyDescent="0.45">
      <c r="A61" s="44" t="str">
        <f>IF(一覧表!D62="","",IF(一覧表!C62="男",10000+一覧表!D62,20000+一覧表!D62))</f>
        <v/>
      </c>
      <c r="B61" s="44" t="str">
        <f ca="1">IF(一覧表!D62="","",VLOOKUP(VLOOKUP(一覧表!D62,INDIRECT(一覧表!C62&amp;"選手データ!A:O"),MATCH("所属",INDIRECT(一覧表!C62&amp;"選手データ!1:1"),0),0),所属csv!$A:$H,MATCH("所属コード",所属csv!$1:$1,0),0))</f>
        <v/>
      </c>
      <c r="C61" s="44"/>
      <c r="D61" s="44"/>
      <c r="E61" s="44" t="str">
        <f>IF(一覧表!D62="","",一覧表!D62)</f>
        <v/>
      </c>
      <c r="F61" s="44" t="str">
        <f ca="1">IF(一覧表!E62="","",一覧表!E62)</f>
        <v/>
      </c>
      <c r="G61" s="44" t="str">
        <f ca="1">IF(一覧表!D62="","",VLOOKUP(一覧表!D62,INDIRECT(一覧表!C62&amp;"選手データ!A:O"),MATCH("ﾌﾘｶﾞﾅ(姓)",INDIRECT(一覧表!C62&amp;"選手データ!1:1"),0),0)&amp;" "&amp;VLOOKUP(一覧表!D62,INDIRECT(一覧表!C62&amp;"選手データ!A:O"),MATCH("ﾌﾘｶﾞﾅ(名)",INDIRECT(一覧表!C62&amp;"選手データ!1:1"),0),0))</f>
        <v/>
      </c>
      <c r="H61" s="44" t="str">
        <f ca="1">IF(一覧表!E62="","",一覧表!E62)</f>
        <v/>
      </c>
      <c r="I61" s="44" t="str">
        <f ca="1">IF(一覧表!D62="","",VLOOKUP(一覧表!D62,INDIRECT(一覧表!C62&amp;"選手データ!A:O"),MATCH("FAMILY NAME",INDIRECT(一覧表!C62&amp;"選手データ!1:1"),0),0)&amp;" "&amp;VLOOKUP(一覧表!D62,INDIRECT(一覧表!C62&amp;"選手データ!A:O"),MATCH("Firstname",INDIRECT(一覧表!C62&amp;"選手データ!1:1"),0),0))</f>
        <v/>
      </c>
      <c r="J61" s="44" t="str">
        <f>IF(一覧表!D62="","","JPN")</f>
        <v/>
      </c>
      <c r="K61" s="44" t="str">
        <f>IF(一覧表!D62="","",IF(一覧表!C62="男",1,2))</f>
        <v/>
      </c>
      <c r="L61" s="44" t="str">
        <f>IF(一覧表!D62="","",一覧表!F62)</f>
        <v/>
      </c>
      <c r="M61" s="44" t="str">
        <f ca="1">IF(一覧表!D62="","",LEFT(VLOOKUP(一覧表!D62,INDIRECT(一覧表!C62&amp;"選手データ!A:O"),MATCH("Birthday",INDIRECT(一覧表!C62&amp;"選手データ!1:1"),0),0),4))</f>
        <v/>
      </c>
      <c r="N61" s="44" t="str">
        <f>IF(一覧表!D62="","","0")</f>
        <v/>
      </c>
      <c r="O61" s="44" t="str">
        <f>IF(一覧表!D62="","","千葉")</f>
        <v/>
      </c>
      <c r="P61" s="44"/>
      <c r="Q61" s="44" t="str">
        <f>IF(一覧表!G62="","",VLOOKUP(一覧表!G62,競技csv!$A:$O,MATCH("競技コード",競技csv!$1:$1,0),0))</f>
        <v/>
      </c>
      <c r="R61" s="44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44" t="str">
        <f>IF(一覧表!G62="","","0")</f>
        <v/>
      </c>
      <c r="T61" s="44" t="str">
        <f>IF(一覧表!G62="","","2")</f>
        <v/>
      </c>
      <c r="U61" s="44" t="str">
        <f>IF(一覧表!M62="","",VLOOKUP(一覧表!M62,競技csv!$A:$O,MATCH("競技コード",競技csv!$1:$1,0),0))</f>
        <v/>
      </c>
      <c r="V61" s="44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44" t="str">
        <f>IF(一覧表!M62="","","0")</f>
        <v/>
      </c>
      <c r="X61" s="44" t="str">
        <f>IF(一覧表!M62="","","2")</f>
        <v/>
      </c>
      <c r="Y61" s="44" t="str">
        <f>IF(一覧表!S62="","",VLOOKUP("共通"&amp;一覧表!C62&amp;"子4X100mR",競技csv!A:O,MATCH("競技コード",競技csv!$1:$1,0),0))</f>
        <v/>
      </c>
      <c r="Z61" s="44" t="str">
        <f>IF(一覧表!T62="","",一覧表!T62&amp;".")&amp;IF(一覧表!U62="","",TEXT(一覧表!U62,"00")&amp;".")&amp;IF(一覧表!V62="","",TEXT(一覧表!V62,"00"))</f>
        <v/>
      </c>
      <c r="AA61" s="44" t="str">
        <f>IF(一覧表!S62="","","0")</f>
        <v/>
      </c>
      <c r="AB61" s="44" t="str">
        <f>IF(一覧表!S62="","","2")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D33" sqref="D33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1547</v>
      </c>
      <c r="C1" t="s">
        <v>1399</v>
      </c>
      <c r="D1" t="s">
        <v>1548</v>
      </c>
      <c r="E1" t="s">
        <v>1549</v>
      </c>
      <c r="F1" t="s">
        <v>1550</v>
      </c>
      <c r="G1" t="s">
        <v>1551</v>
      </c>
      <c r="H1" t="s">
        <v>1552</v>
      </c>
      <c r="I1" t="s">
        <v>1388</v>
      </c>
      <c r="J1" t="s">
        <v>1553</v>
      </c>
      <c r="K1" t="s">
        <v>1380</v>
      </c>
      <c r="L1" t="s">
        <v>1384</v>
      </c>
      <c r="M1" t="s">
        <v>1554</v>
      </c>
      <c r="N1" t="s">
        <v>1555</v>
      </c>
      <c r="O1" t="s">
        <v>1556</v>
      </c>
      <c r="P1" t="s">
        <v>1557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zoomScale="85" zoomScaleNormal="85" workbookViewId="0">
      <selection activeCell="B2" sqref="B2:O33"/>
    </sheetView>
  </sheetViews>
  <sheetFormatPr defaultRowHeight="18" x14ac:dyDescent="0.45"/>
  <sheetData>
    <row r="1" spans="1:16" x14ac:dyDescent="0.45">
      <c r="B1" t="s">
        <v>1547</v>
      </c>
      <c r="C1" t="s">
        <v>1399</v>
      </c>
      <c r="D1" t="s">
        <v>1548</v>
      </c>
      <c r="E1" t="s">
        <v>1549</v>
      </c>
      <c r="F1" t="s">
        <v>1550</v>
      </c>
      <c r="G1" t="s">
        <v>1551</v>
      </c>
      <c r="H1" t="s">
        <v>1552</v>
      </c>
      <c r="I1" t="s">
        <v>1388</v>
      </c>
      <c r="J1" t="s">
        <v>1553</v>
      </c>
      <c r="K1" t="s">
        <v>1380</v>
      </c>
      <c r="L1" t="s">
        <v>1384</v>
      </c>
      <c r="M1" t="s">
        <v>1554</v>
      </c>
      <c r="N1" t="s">
        <v>1555</v>
      </c>
      <c r="O1" t="s">
        <v>1556</v>
      </c>
      <c r="P1" t="s">
        <v>1557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IF(一覧表!S53="","",VLOOKUP(VLOOKUP(一覧表!D53,INDIRECT(一覧表!C53&amp;"選手データ!A:O"),MATCH("所属",INDIRECT(一覧表!C53&amp;"選手データ!1:1"),0),0),所属csv!$A:$H,MATCH("所属コード",所属csv!$1:$1,0),0))</f>
        <v/>
      </c>
      <c r="D52" t="str">
        <f ca="1">IF(C52="","",IF(COUNTIF(一覧表!W:W,一覧表!C53&amp;"Ｂ")=0,VLOOKUP(一覧表!D53,INDIRECT(一覧表!C53&amp;"選手データ!A:O"),MATCH("所属",INDIRECT(一覧表!C53&amp;"選手データ!1:1"),0),0),VLOOKUP(一覧表!D53,INDIRECT(一覧表!C53&amp;"選手データ!A:O"),MATCH("所属",INDIRECT(一覧表!C53&amp;"選手データ!1:1"),0),0)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IF(一覧表!S54="","",VLOOKUP(VLOOKUP(一覧表!D54,INDIRECT(一覧表!C54&amp;"選手データ!A:O"),MATCH("所属",INDIRECT(一覧表!C54&amp;"選手データ!1:1"),0),0),所属csv!$A:$H,MATCH("所属コード",所属csv!$1:$1,0),0))</f>
        <v/>
      </c>
      <c r="D53" t="str">
        <f ca="1">IF(C53="","",IF(COUNTIF(一覧表!W:W,一覧表!C54&amp;"Ｂ")=0,VLOOKUP(一覧表!D54,INDIRECT(一覧表!C54&amp;"選手データ!A:O"),MATCH("所属",INDIRECT(一覧表!C54&amp;"選手データ!1:1"),0),0),VLOOKUP(一覧表!D54,INDIRECT(一覧表!C54&amp;"選手データ!A:O"),MATCH("所属",INDIRECT(一覧表!C54&amp;"選手データ!1:1"),0),0)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IF(一覧表!S55="","",VLOOKUP(VLOOKUP(一覧表!D55,INDIRECT(一覧表!C55&amp;"選手データ!A:O"),MATCH("所属",INDIRECT(一覧表!C55&amp;"選手データ!1:1"),0),0),所属csv!$A:$H,MATCH("所属コード",所属csv!$1:$1,0),0))</f>
        <v/>
      </c>
      <c r="D54" t="str">
        <f ca="1">IF(C54="","",IF(COUNTIF(一覧表!W:W,一覧表!C55&amp;"Ｂ")=0,VLOOKUP(一覧表!D55,INDIRECT(一覧表!C55&amp;"選手データ!A:O"),MATCH("所属",INDIRECT(一覧表!C55&amp;"選手データ!1:1"),0),0),VLOOKUP(一覧表!D55,INDIRECT(一覧表!C55&amp;"選手データ!A:O"),MATCH("所属",INDIRECT(一覧表!C55&amp;"選手データ!1:1"),0),0)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IF(一覧表!S56="","",VLOOKUP(VLOOKUP(一覧表!D56,INDIRECT(一覧表!C56&amp;"選手データ!A:O"),MATCH("所属",INDIRECT(一覧表!C56&amp;"選手データ!1:1"),0),0),所属csv!$A:$H,MATCH("所属コード",所属csv!$1:$1,0),0))</f>
        <v/>
      </c>
      <c r="D55" t="str">
        <f ca="1">IF(C55="","",IF(COUNTIF(一覧表!W:W,一覧表!C56&amp;"Ｂ")=0,VLOOKUP(一覧表!D56,INDIRECT(一覧表!C56&amp;"選手データ!A:O"),MATCH("所属",INDIRECT(一覧表!C56&amp;"選手データ!1:1"),0),0),VLOOKUP(一覧表!D56,INDIRECT(一覧表!C56&amp;"選手データ!A:O"),MATCH("所属",INDIRECT(一覧表!C56&amp;"選手データ!1:1"),0),0)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IF(一覧表!S57="","",VLOOKUP(VLOOKUP(一覧表!D57,INDIRECT(一覧表!C57&amp;"選手データ!A:O"),MATCH("所属",INDIRECT(一覧表!C57&amp;"選手データ!1:1"),0),0),所属csv!$A:$H,MATCH("所属コード",所属csv!$1:$1,0),0))</f>
        <v/>
      </c>
      <c r="D56" t="str">
        <f ca="1">IF(C56="","",IF(COUNTIF(一覧表!W:W,一覧表!C57&amp;"Ｂ")=0,VLOOKUP(一覧表!D57,INDIRECT(一覧表!C57&amp;"選手データ!A:O"),MATCH("所属",INDIRECT(一覧表!C57&amp;"選手データ!1:1"),0),0),VLOOKUP(一覧表!D57,INDIRECT(一覧表!C57&amp;"選手データ!A:O"),MATCH("所属",INDIRECT(一覧表!C57&amp;"選手データ!1:1"),0),0)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IF(一覧表!S58="","",VLOOKUP(VLOOKUP(一覧表!D58,INDIRECT(一覧表!C58&amp;"選手データ!A:O"),MATCH("所属",INDIRECT(一覧表!C58&amp;"選手データ!1:1"),0),0),所属csv!$A:$H,MATCH("所属コード",所属csv!$1:$1,0),0))</f>
        <v/>
      </c>
      <c r="D57" t="str">
        <f ca="1">IF(C57="","",IF(COUNTIF(一覧表!W:W,一覧表!C58&amp;"Ｂ")=0,VLOOKUP(一覧表!D58,INDIRECT(一覧表!C58&amp;"選手データ!A:O"),MATCH("所属",INDIRECT(一覧表!C58&amp;"選手データ!1:1"),0),0),VLOOKUP(一覧表!D58,INDIRECT(一覧表!C58&amp;"選手データ!A:O"),MATCH("所属",INDIRECT(一覧表!C58&amp;"選手データ!1:1"),0),0)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IF(一覧表!S59="","",VLOOKUP(VLOOKUP(一覧表!D59,INDIRECT(一覧表!C59&amp;"選手データ!A:O"),MATCH("所属",INDIRECT(一覧表!C59&amp;"選手データ!1:1"),0),0),所属csv!$A:$H,MATCH("所属コード",所属csv!$1:$1,0),0))</f>
        <v/>
      </c>
      <c r="D58" t="str">
        <f ca="1">IF(C58="","",IF(COUNTIF(一覧表!W:W,一覧表!C59&amp;"Ｂ")=0,VLOOKUP(一覧表!D59,INDIRECT(一覧表!C59&amp;"選手データ!A:O"),MATCH("所属",INDIRECT(一覧表!C59&amp;"選手データ!1:1"),0),0),VLOOKUP(一覧表!D59,INDIRECT(一覧表!C59&amp;"選手データ!A:O"),MATCH("所属",INDIRECT(一覧表!C59&amp;"選手データ!1:1"),0),0)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IF(一覧表!S60="","",VLOOKUP(VLOOKUP(一覧表!D60,INDIRECT(一覧表!C60&amp;"選手データ!A:O"),MATCH("所属",INDIRECT(一覧表!C60&amp;"選手データ!1:1"),0),0),所属csv!$A:$H,MATCH("所属コード",所属csv!$1:$1,0),0))</f>
        <v/>
      </c>
      <c r="D59" t="str">
        <f ca="1">IF(C59="","",IF(COUNTIF(一覧表!W:W,一覧表!C60&amp;"Ｂ")=0,VLOOKUP(一覧表!D60,INDIRECT(一覧表!C60&amp;"選手データ!A:O"),MATCH("所属",INDIRECT(一覧表!C60&amp;"選手データ!1:1"),0),0),VLOOKUP(一覧表!D60,INDIRECT(一覧表!C60&amp;"選手データ!A:O"),MATCH("所属",INDIRECT(一覧表!C60&amp;"選手データ!1:1"),0),0)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IF(一覧表!S61="","",VLOOKUP(VLOOKUP(一覧表!D61,INDIRECT(一覧表!C61&amp;"選手データ!A:O"),MATCH("所属",INDIRECT(一覧表!C61&amp;"選手データ!1:1"),0),0),所属csv!$A:$H,MATCH("所属コード",所属csv!$1:$1,0),0))</f>
        <v/>
      </c>
      <c r="D60" t="str">
        <f ca="1">IF(C60="","",IF(COUNTIF(一覧表!W:W,一覧表!C61&amp;"Ｂ")=0,VLOOKUP(一覧表!D61,INDIRECT(一覧表!C61&amp;"選手データ!A:O"),MATCH("所属",INDIRECT(一覧表!C61&amp;"選手データ!1:1"),0),0),VLOOKUP(一覧表!D61,INDIRECT(一覧表!C61&amp;"選手データ!A:O"),MATCH("所属",INDIRECT(一覧表!C61&amp;"選手データ!1:1"),0),0)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IF(一覧表!S62="","",VLOOKUP(VLOOKUP(一覧表!D62,INDIRECT(一覧表!C62&amp;"選手データ!A:O"),MATCH("所属",INDIRECT(一覧表!C62&amp;"選手データ!1:1"),0),0),所属csv!$A:$H,MATCH("所属コード",所属csv!$1:$1,0),0))</f>
        <v/>
      </c>
      <c r="D61" t="str">
        <f ca="1">IF(C61="","",IF(COUNTIF(一覧表!W:W,一覧表!C62&amp;"Ｂ")=0,VLOOKUP(一覧表!D62,INDIRECT(一覧表!C62&amp;"選手データ!A:O"),MATCH("所属",INDIRECT(一覧表!C62&amp;"選手データ!1:1"),0),0),VLOOKUP(一覧表!D62,INDIRECT(一覧表!C62&amp;"選手データ!A:O"),MATCH("所属",INDIRECT(一覧表!C62&amp;"選手データ!1:1"),0),0)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IF(一覧表!S63="","",VLOOKUP(VLOOKUP(一覧表!D63,INDIRECT(一覧表!C63&amp;"選手データ!A:O"),MATCH("所属",INDIRECT(一覧表!C63&amp;"選手データ!1:1"),0),0),所属csv!$A:$H,MATCH("所属コード",所属csv!$1:$1,0),0))</f>
        <v/>
      </c>
      <c r="D62" t="str">
        <f ca="1">IF(C62="","",IF(COUNTIF(一覧表!W:W,一覧表!C63&amp;"Ｂ")=0,VLOOKUP(一覧表!D63,INDIRECT(一覧表!C63&amp;"選手データ!A:O"),MATCH("所属",INDIRECT(一覧表!C63&amp;"選手データ!1:1"),0),0),VLOOKUP(一覧表!D63,INDIRECT(一覧表!C63&amp;"選手データ!A:O"),MATCH("所属",INDIRECT(一覧表!C63&amp;"選手データ!1:1"),0),0)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</cp:lastModifiedBy>
  <cp:lastPrinted>2023-04-08T04:01:08Z</cp:lastPrinted>
  <dcterms:created xsi:type="dcterms:W3CDTF">2021-06-20T04:54:42Z</dcterms:created>
  <dcterms:modified xsi:type="dcterms:W3CDTF">2023-08-27T04:09:40Z</dcterms:modified>
</cp:coreProperties>
</file>